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firstSheet="4" activeTab="6"/>
  </bookViews>
  <sheets>
    <sheet name="Phu luc 1" sheetId="2" state="hidden" r:id="rId1"/>
    <sheet name="Phụ lục 2" sheetId="3" state="hidden" r:id="rId2"/>
    <sheet name="Phụ lục3" sheetId="4" state="hidden" r:id="rId3"/>
    <sheet name="Phụ lục 4" sheetId="5" state="hidden" r:id="rId4"/>
    <sheet name="Phu luc 01" sheetId="11" r:id="rId5"/>
    <sheet name="Phu luc 02." sheetId="6" r:id="rId6"/>
    <sheet name="Phu luc 03" sheetId="13" r:id="rId7"/>
    <sheet name="DS các tc đảng cua 9 đảng bộ" sheetId="10" state="hidden" r:id="rId8"/>
    <sheet name="Phu luc 5" sheetId="1" state="hidden" r:id="rId9"/>
    <sheet name="Tong hop" sheetId="8" state="hidden" r:id="rId10"/>
    <sheet name="Sheet3" sheetId="7" state="hidden" r:id="rId11"/>
    <sheet name="Sheet1" sheetId="9" state="hidden" r:id="rId12"/>
  </sheets>
  <definedNames>
    <definedName name="_xlnm.Print_Titles" localSheetId="7">'DS các tc đảng cua 9 đảng bộ'!$3:$4</definedName>
    <definedName name="_xlnm.Print_Titles" localSheetId="8">'Phu luc 5'!$3:$4</definedName>
    <definedName name="_xlnm.Print_Titles" localSheetId="9">'Tong hop'!$2:$4</definedName>
  </definedNames>
  <calcPr calcId="191029"/>
</workbook>
</file>

<file path=xl/calcChain.xml><?xml version="1.0" encoding="utf-8"?>
<calcChain xmlns="http://schemas.openxmlformats.org/spreadsheetml/2006/main">
  <c r="C8" i="13" l="1"/>
  <c r="I26" i="6"/>
  <c r="E9" i="6"/>
  <c r="E26" i="6" s="1"/>
  <c r="F9" i="6"/>
  <c r="F26" i="6" s="1"/>
  <c r="G9" i="6"/>
  <c r="G26" i="6" s="1"/>
  <c r="H9" i="6"/>
  <c r="H26" i="6" s="1"/>
  <c r="I9" i="6"/>
  <c r="D13" i="6"/>
  <c r="D9" i="6" s="1"/>
  <c r="D26" i="6" s="1"/>
  <c r="C9" i="13"/>
  <c r="A3" i="6" l="1"/>
  <c r="A3" i="13" s="1"/>
  <c r="H14" i="11"/>
  <c r="G14" i="11"/>
  <c r="G15" i="10" l="1"/>
  <c r="E56" i="10" l="1"/>
  <c r="E42" i="10"/>
  <c r="E5" i="10"/>
  <c r="E7" i="10"/>
  <c r="F7" i="10"/>
  <c r="E14" i="10"/>
  <c r="F28" i="10"/>
  <c r="F56" i="10"/>
  <c r="F54" i="10"/>
  <c r="F50" i="10"/>
  <c r="F42" i="10"/>
  <c r="F38" i="10"/>
  <c r="F14" i="10"/>
  <c r="F5" i="10"/>
  <c r="F61" i="10" l="1"/>
  <c r="E61" i="10"/>
  <c r="E3" i="9"/>
  <c r="D3" i="9"/>
  <c r="C3" i="9"/>
  <c r="D13" i="3" l="1"/>
  <c r="E13" i="3"/>
  <c r="F13" i="3"/>
  <c r="G13" i="3"/>
  <c r="H13" i="3"/>
  <c r="C13" i="3" l="1"/>
  <c r="O6" i="1" l="1"/>
  <c r="N6" i="1"/>
  <c r="N56" i="1" l="1"/>
  <c r="O56" i="1" l="1"/>
  <c r="F5" i="1"/>
  <c r="O47" i="1" l="1"/>
  <c r="O29" i="1"/>
  <c r="P29" i="1" s="1"/>
  <c r="O13" i="1"/>
  <c r="N47" i="1"/>
  <c r="O97" i="8"/>
  <c r="N97" i="8"/>
  <c r="O95" i="8"/>
  <c r="N95" i="8"/>
  <c r="O91" i="8"/>
  <c r="N91" i="8"/>
  <c r="O65" i="8"/>
  <c r="N65" i="8"/>
  <c r="O61" i="8"/>
  <c r="O35" i="8"/>
  <c r="N35" i="8"/>
  <c r="O21" i="8"/>
  <c r="O8" i="8"/>
  <c r="N8" i="8"/>
  <c r="O6" i="8"/>
  <c r="L5" i="8"/>
  <c r="J5" i="8"/>
  <c r="I5" i="8"/>
  <c r="H5" i="8"/>
  <c r="G5" i="8"/>
  <c r="F5" i="8"/>
  <c r="A5" i="8"/>
  <c r="P5" i="1" s="1"/>
  <c r="N81" i="1"/>
  <c r="D3" i="7"/>
  <c r="C3" i="7"/>
  <c r="O81" i="1" l="1"/>
  <c r="N5" i="8"/>
  <c r="O5" i="8"/>
  <c r="Q5" i="1" s="1"/>
  <c r="N29" i="1"/>
  <c r="N13" i="1"/>
  <c r="O5" i="1"/>
  <c r="Q6" i="1" l="1"/>
  <c r="S71" i="1"/>
  <c r="O80" i="1"/>
  <c r="O82" i="1" s="1"/>
  <c r="N5" i="1"/>
  <c r="P6" i="1" s="1"/>
  <c r="D16" i="5"/>
  <c r="E16" i="5"/>
  <c r="F16" i="5"/>
  <c r="C16" i="5"/>
  <c r="D15" i="4"/>
  <c r="C15" i="4"/>
  <c r="I10" i="3"/>
  <c r="E19" i="2"/>
  <c r="E21" i="2" s="1"/>
  <c r="D19" i="2"/>
  <c r="D21" i="2" s="1"/>
  <c r="H5" i="1"/>
  <c r="I5" i="1"/>
  <c r="J5" i="1"/>
  <c r="L5" i="1"/>
  <c r="G5" i="1"/>
  <c r="R71" i="1" l="1"/>
  <c r="N82" i="1"/>
</calcChain>
</file>

<file path=xl/sharedStrings.xml><?xml version="1.0" encoding="utf-8"?>
<sst xmlns="http://schemas.openxmlformats.org/spreadsheetml/2006/main" count="1049" uniqueCount="423">
  <si>
    <t>STT</t>
  </si>
  <si>
    <t>Đề xuất của Đảng ủy Khối DNTW</t>
  </si>
  <si>
    <t>I</t>
  </si>
  <si>
    <t xml:space="preserve">Tổng Công ty Lâm nghiệp Việt Nam </t>
  </si>
  <si>
    <t>Công ty cổ phần sản xuất và  XNK Lâm sản Sài Gòn</t>
  </si>
  <si>
    <t>Thẩm định của Vụ TCĐL</t>
  </si>
  <si>
    <t>Tên tổ chức đảng đề nghị tiếp nhận mới</t>
  </si>
  <si>
    <t>Đủ điều kiện</t>
  </si>
  <si>
    <t xml:space="preserve">II </t>
  </si>
  <si>
    <t>Tổng Công ty Lương thực miền Bắc</t>
  </si>
  <si>
    <t>Đảng bộ Xí nghiệp Muối Vĩnh Ngọc</t>
  </si>
  <si>
    <t>Chi bộ Công ty cổ phần Lương thực Hà Giang</t>
  </si>
  <si>
    <t>Chi bộ Công ty cổ phần Lương thực Sơn La</t>
  </si>
  <si>
    <t>Chi bộ Chi nhánh Lương thực Phù Yên</t>
  </si>
  <si>
    <t>Chi bộ Công ty Cổ phần Lương thực Đông Bắc</t>
  </si>
  <si>
    <t>Chi bộ Công ty Cổ phần Lương thực Cao Lạng</t>
  </si>
  <si>
    <t>Chi bộ Công ty Cổ phần Lương thực Sông Hồng</t>
  </si>
  <si>
    <t>Chi bộ Công ty Cổ phần Lương thực Thanh Hóa</t>
  </si>
  <si>
    <t>Chi bộ Công ty Cổ phần Lương thực Thái Nguyên</t>
  </si>
  <si>
    <t>Chi bộ Công ty Cổ phần Lương thực Phú Lương</t>
  </si>
  <si>
    <t>Chi bộ Công ty Cổ phần Lương thực Đại Từ</t>
  </si>
  <si>
    <t>Chi bộ Công ty Cổ phần Lương thực Hà Tĩnh</t>
  </si>
  <si>
    <t>Công ty Cổ phần Lương thực Hà Tĩnh</t>
  </si>
  <si>
    <t>Công ty Cổ phần Lương thực Thái Nguyên</t>
  </si>
  <si>
    <t xml:space="preserve">nt </t>
  </si>
  <si>
    <t>Công ty Cổ phần Lương thực Thanh Hóa</t>
  </si>
  <si>
    <t>Công ty cổ phần Vinafood 1 Thái Bình</t>
  </si>
  <si>
    <t>Công ty Cổ phần Lương thực Cao Lạng</t>
  </si>
  <si>
    <t>Công ty Cổ phần Lương thực Đông Bắc</t>
  </si>
  <si>
    <t>Công ty cổ phần Lương thực Hà Giang</t>
  </si>
  <si>
    <t xml:space="preserve">Chi nhánh Muối Vĩnh Ngọc - Công ty cổ phần Muối Việt Nam </t>
  </si>
  <si>
    <t>Công ty cổ phần Vina food 1 Sơn La</t>
  </si>
  <si>
    <t>Tổng Công ty Muối</t>
  </si>
  <si>
    <t>x</t>
  </si>
  <si>
    <t xml:space="preserve">SL
 đảng viên </t>
  </si>
  <si>
    <t>Công ty con</t>
  </si>
  <si>
    <t>sáp nhập</t>
  </si>
  <si>
    <t>Chi bộ Công ty cổ phần sản xuất và XNK Lâm sản Sài Gòn</t>
  </si>
  <si>
    <t>Ghi chú</t>
  </si>
  <si>
    <t xml:space="preserve">đơn vị trực thuộc </t>
  </si>
  <si>
    <t>Khác tên</t>
  </si>
  <si>
    <t>IV</t>
  </si>
  <si>
    <t xml:space="preserve">Tập đoàn Công nghiệp Than - Khoáng sản Việt Nam </t>
  </si>
  <si>
    <t>Đảng bộ Công ty Than Hòn Gai</t>
  </si>
  <si>
    <t>Chi bộ Khách sạn Heritage Hạ Long</t>
  </si>
  <si>
    <t>Đảng bộ Công ty Than Dương Huy</t>
  </si>
  <si>
    <t>Đảng bộ Công ty Than Khe Chàm</t>
  </si>
  <si>
    <t>Đảng bộ Công ty Than Quang Hanh</t>
  </si>
  <si>
    <t>Đảng bộ Công ty  Than Thống Nhất</t>
  </si>
  <si>
    <t>Đảng bộ Công ty Than Hạ Long</t>
  </si>
  <si>
    <t>Đảng bộ Công ty Than Uông Bí</t>
  </si>
  <si>
    <t>Đảng bộ Công ty Than Mạo Khê</t>
  </si>
  <si>
    <t>Đảng bộ Công ty Than Nam Mẫu</t>
  </si>
  <si>
    <t>Đảng bộ Công ty nhôm Đắc Nông</t>
  </si>
  <si>
    <t>Đảng bộ Công ty Cổ phần
 Đồng Tả Phời</t>
  </si>
  <si>
    <t>Đảng bộ Công ty Cổ phần Sắt 
Thạch Khê</t>
  </si>
  <si>
    <t>Công ty Than Hòn Gai</t>
  </si>
  <si>
    <t>Khách sạn Heritage Hạ Long</t>
  </si>
  <si>
    <t>Công ty Than Dương Huy</t>
  </si>
  <si>
    <t>Công ty Than Khe Chàm</t>
  </si>
  <si>
    <t>Công ty Than Hạ Long</t>
  </si>
  <si>
    <t>Than Thống Nhất</t>
  </si>
  <si>
    <t>Công ty Than Uông Bí</t>
  </si>
  <si>
    <t>Công ty Than Quang Hanh</t>
  </si>
  <si>
    <t>Công ty Than Mạo Khê</t>
  </si>
  <si>
    <t xml:space="preserve"> Công ty Than Nam Mẫu</t>
  </si>
  <si>
    <t>Công ty nhôm Đắc Nông</t>
  </si>
  <si>
    <t xml:space="preserve"> </t>
  </si>
  <si>
    <t>Công ty Cổ phần Đồng Tả Phời</t>
  </si>
  <si>
    <t>Công ty Cổ phần Sắt Thạch Khê</t>
  </si>
  <si>
    <t>Doanh nghiệp TKV nắm giữ 50-65% vốn Điều lệ</t>
  </si>
  <si>
    <t>DN cổ phần giai đoạn 2017-2020</t>
  </si>
  <si>
    <t>các đơn vị nằm trong cơ cấu CTM - TKV</t>
  </si>
  <si>
    <t>V</t>
  </si>
  <si>
    <t xml:space="preserve">Tập đoàn Xăng dầu Việt Nam </t>
  </si>
  <si>
    <t>Đảng bộ Công ty Xăng dầu Khu vực II</t>
  </si>
  <si>
    <t>Đảng bộ Công ty Xăng dầu Khu vực V</t>
  </si>
  <si>
    <t xml:space="preserve">Đảng bộ Công ty Hóa dầu Petrolimex tại tp Hồ Chí Minh </t>
  </si>
  <si>
    <t>Chi bộ Chi nhánh Hóa Dầu Đà Nẵng</t>
  </si>
  <si>
    <t>Chi bộ Chi nhánh Nhựa đường Đà Nẵng</t>
  </si>
  <si>
    <t>Đảng bộ Công ty Cổ phần Vận tải Vitaco</t>
  </si>
  <si>
    <t>Đảng bộ Công ty vận tải Xăng dầu đường thủy Petrolimex</t>
  </si>
  <si>
    <t>Đảng bộ Công ty PTS Sài Gòn</t>
  </si>
  <si>
    <t>Đảng bộ Công ty Cổ phần Thương mại và Vận tải Petrolimex tại Đà Nẵng.</t>
  </si>
  <si>
    <t>Đảng bộ CTTNHH Gas Petrolimex  Đà nẵng</t>
  </si>
  <si>
    <t>Chi bộ CTTNHH Cơ khí Ga P.M.G</t>
  </si>
  <si>
    <t>Chi bộ Chi nhánh Hóa dầu Cần Thơ</t>
  </si>
  <si>
    <t>Chi bộ Chi nhánh Gas Hà Tĩnh</t>
  </si>
  <si>
    <t>Chi bộ Chi nhánh Gas Phú Thọ</t>
  </si>
  <si>
    <t>Chi bộ Chi nhánh Gas Quảng Ninh</t>
  </si>
  <si>
    <t>Chi bộ CTCP Vận tải và DV Petrolimex Thừa Thiên Hue</t>
  </si>
  <si>
    <t xml:space="preserve"> Công ty Xăng dầu Khu vực II</t>
  </si>
  <si>
    <t>CTTNHH 1 TV Xăng dầu Khu vực II</t>
  </si>
  <si>
    <t xml:space="preserve">Khác tên </t>
  </si>
  <si>
    <t>CTTNHH 1 TV Xăng dầu Khu vực V</t>
  </si>
  <si>
    <t xml:space="preserve"> Công ty Xăng dầu Khu vực V</t>
  </si>
  <si>
    <t>Công ty CP Hóa dầu Petrolimex, nay là TCT Hóa dầu Petrolimex</t>
  </si>
  <si>
    <t>Công ty CP Hóa dầu Petrolimex</t>
  </si>
  <si>
    <t>đơn vị trực thuộc</t>
  </si>
  <si>
    <t xml:space="preserve"> Công ty Cổ phần Vận tải Vitaco</t>
  </si>
  <si>
    <t xml:space="preserve"> Công ty vận tải Xăng dầu đường thủy Petrolimex</t>
  </si>
  <si>
    <t>Đảng bộ Công ty TNHH Gas Petrolimex Sài Gòn</t>
  </si>
  <si>
    <t>Công ty Cổ phần Vận tải Vitaco</t>
  </si>
  <si>
    <t>Công ty vận tải Xăng dầu đường thủy Petrolimex</t>
  </si>
  <si>
    <t>Công ty Cổ phần Gas Petrolimex</t>
  </si>
  <si>
    <t>Công ty CP Vận tải và Dịch vụ Petrolimex Sài Gòn</t>
  </si>
  <si>
    <t>Công ty Cổ phần Thương mại và Vận tải Petrolimex tại Đà Nẵng.</t>
  </si>
  <si>
    <t>Chi bộ CTTNH Gas Petrolimex Cần Thơ</t>
  </si>
  <si>
    <t>Đảng bộ Công ty PTS Nghệ Tĩnh</t>
  </si>
  <si>
    <t>Chi bộ Công ty cổ phần vận tải và Dịch vụ Petrolimex Thừa Thiên Hue</t>
  </si>
  <si>
    <t>CT Cổ phần Vận tại và dịch vụ Petrolimex Nghệ  Tĩnh</t>
  </si>
  <si>
    <t>Đảng bộ Công ty cổ phần Vận tải Xăng dầu Vipco</t>
  </si>
  <si>
    <t>Công ty cổ phần Vận tải Xăng dầu Vipco</t>
  </si>
  <si>
    <t>Đảng bộ Công ty cổ phần Vận tải và Dịch vụ Petrolimex Hải phòng</t>
  </si>
  <si>
    <t>Công ty cổ phần Vận tải và Dịch vụ Petrolimex Hải phòng</t>
  </si>
  <si>
    <t>Đảng bộ Công ty TNHH Gas Petrolimex Hải phòng</t>
  </si>
  <si>
    <t>Chi bô Công ty cổ phần Cảng Cửa Cấm Hải Phòng</t>
  </si>
  <si>
    <t>Công ty cổ phần Cảng Cửa Cấm Hải Phòng</t>
  </si>
  <si>
    <t>VI</t>
  </si>
  <si>
    <t xml:space="preserve">Tập đoàn Công nghiệp Cao su Việt Nam </t>
  </si>
  <si>
    <t>Chi bôộ Công ty Cổ phần Cao su Bến Thành</t>
  </si>
  <si>
    <t>Công ty Cổ phần Cao su Bến Thành</t>
  </si>
  <si>
    <t xml:space="preserve">Chi bộ Công ty Chính phủ VRG Khải Hoàn </t>
  </si>
  <si>
    <t xml:space="preserve">Công ty Chính phủ VRG Khải Hoàn </t>
  </si>
  <si>
    <t>Chi bộ công ty Cổ phần Chư Sê KamPongthom</t>
  </si>
  <si>
    <t>công ty Cổ phần Chư Sê KamPongthom</t>
  </si>
  <si>
    <t>Tập đoàn nắm giữ trên 50% vốn điều lệ</t>
  </si>
  <si>
    <t>Tập đoàn nắm giữ dưới 50% vốn điều lệ</t>
  </si>
  <si>
    <t>VII</t>
  </si>
  <si>
    <t>Tập đoàn Điện lực</t>
  </si>
  <si>
    <t>Đảng bộ CT Thủy điện Tuyên Quang</t>
  </si>
  <si>
    <t>Đảng bộ TCT Điện lực miền Trung</t>
  </si>
  <si>
    <t>Đảng bộ CT TNHH MTV Nhiệt điện Thủ Đức</t>
  </si>
  <si>
    <t>Đảng bộ TCT Điện lực miền Bắc</t>
  </si>
  <si>
    <t>Đảng bộ TCT Điện lực miền Nam</t>
  </si>
  <si>
    <t>Đảng bộ TCT Phát điện 3</t>
  </si>
  <si>
    <t>Đảng bộ TCT Phát điện 2</t>
  </si>
  <si>
    <t>Đảng bộ CT thủy điện Bản Vẽ</t>
  </si>
  <si>
    <t>Chi bộ Cty Thủy điện Đại Ninh</t>
  </si>
  <si>
    <t>Chi bộ BQLDA Nhiệt điện 3</t>
  </si>
  <si>
    <t>Đảng bộ Công ty cổ phẩn Thủy điện Đa nhim-Hàm Thuận-Đa mi</t>
  </si>
  <si>
    <t>Đảng bộ Công ty Thủy điện An khê Ka Nak</t>
  </si>
  <si>
    <t>Đảng bộ Công ty Thủy điện Quảng Trị</t>
  </si>
  <si>
    <t>Chi bộ Công ty Thủy điện Trung Sơn</t>
  </si>
  <si>
    <t xml:space="preserve">Chi bộ Công ty Thủy điện Sông Bung  </t>
  </si>
  <si>
    <t>Chi bộ BQLDA Thủy điện Sông Bung 2</t>
  </si>
  <si>
    <t>Đảng bộ Công ty cổ phần Thủy điện A Vương</t>
  </si>
  <si>
    <t>Đảng bộ Công ty cổ phần Nhiệt điện Phả Lại</t>
  </si>
  <si>
    <t>Đảng bộ Công ty cổ phần Nhiệt điện Hải Phòng</t>
  </si>
  <si>
    <t>Đảng bộ Công ty cổ phần Thủy điện Sông Ba Hạ</t>
  </si>
  <si>
    <t>Chi bộ Công ty cổ phần Thủy điện Thác Mơ</t>
  </si>
  <si>
    <t>CT Thủy điện Tuyên Quang</t>
  </si>
  <si>
    <t>TCT Điện lực miền Trung</t>
  </si>
  <si>
    <t>CT TNHH MTV Nhiệt điện Thủ Đức</t>
  </si>
  <si>
    <t>TCT Điện lực miền Bắc</t>
  </si>
  <si>
    <t>TCT Điện lực miền Nam</t>
  </si>
  <si>
    <t>Tiếp nhận vè Đảng bộ TCT Phát điện 1 (5 đơn vị)</t>
  </si>
  <si>
    <t>Công ty Nhiệt điện Uông Bí</t>
  </si>
  <si>
    <t>CT thủy điện Bản Vẽ</t>
  </si>
  <si>
    <t>Cty Thủy điện Đại Ninh</t>
  </si>
  <si>
    <t>BQLDA Nhiệt điện 3</t>
  </si>
  <si>
    <t>Công ty cổ phẩn Thủy điện Đa nhim-Hàm Thuận-Đa mi</t>
  </si>
  <si>
    <t xml:space="preserve">Công ty cổ phẩn Thủy điện Đa nhim-Hàm Thuận-Đa mi </t>
  </si>
  <si>
    <t>Công ty Thủy điện An khê Ka Nak</t>
  </si>
  <si>
    <t>Công ty Thủy điện Quảng Trị</t>
  </si>
  <si>
    <t>Công ty Thủy điện Trung Sơn</t>
  </si>
  <si>
    <t>khác tên</t>
  </si>
  <si>
    <t xml:space="preserve">Công ty Thủy điện Sông Bung  </t>
  </si>
  <si>
    <t xml:space="preserve"> BQLDA Thủy điện Sông Bung 2</t>
  </si>
  <si>
    <t>Công ty cổ phần Thủy điện A Vương</t>
  </si>
  <si>
    <t>Công ty cổ phần Nhiệt điện Phả Lại</t>
  </si>
  <si>
    <t>Công ty cổ phần Nhiệt điện Hải Phòng</t>
  </si>
  <si>
    <t>Công ty cổ phần Thủy điện Sông Ba Hạ</t>
  </si>
  <si>
    <t xml:space="preserve"> Công ty cổ phần Thủy điện Thác Mơ</t>
  </si>
  <si>
    <t>VIII</t>
  </si>
  <si>
    <t xml:space="preserve">Tổng Công ty Xi măng Việt Nam </t>
  </si>
  <si>
    <t>Đảng bộ Công ty Xi măng Hải Phòng</t>
  </si>
  <si>
    <t>Công ty Xi măng Hải Phòng</t>
  </si>
  <si>
    <t>Đảng bộ TCT Phát điện 2 (Quyết định của 3024 của Bộ Công Thương)</t>
  </si>
  <si>
    <t>Tiếp nhận về Đảng bộ TCT Phát điện 2 (10 đơn vị)</t>
  </si>
  <si>
    <t>Đảng bộ Công ty cổ phần Xi măng Bút Sơn</t>
  </si>
  <si>
    <t>Đảng bộ Công ty cổ phần Xi măng Bỉm Sơn</t>
  </si>
  <si>
    <t>Công ty cổ phần Xi măng Bút Sơn</t>
  </si>
  <si>
    <t>Công ty cổ phần Xi măng Bỉm Sơn</t>
  </si>
  <si>
    <t>IX</t>
  </si>
  <si>
    <t xml:space="preserve">Tổng Công ty Thuốc lá Việt Nam </t>
  </si>
  <si>
    <t>Chi bộ Công ty Thuốc lá Đà Nẵng</t>
  </si>
  <si>
    <t>Công ty TNHH Thuốc lá Đà Nẵng</t>
  </si>
  <si>
    <t>X</t>
  </si>
  <si>
    <t>Đảng bộ CT café 719</t>
  </si>
  <si>
    <t>Đảng bộ CT café Buôn Hồ</t>
  </si>
  <si>
    <t>Chi bộ Vina café Nam Tây Nguyên</t>
  </si>
  <si>
    <t>Đảng bộ Công ty Cà fe Đắc Uy</t>
  </si>
  <si>
    <t>Đảng bộ Công ty Cà fe 706</t>
  </si>
  <si>
    <t xml:space="preserve">Đảng bộ Công ty Cà fe Đăk Đoa </t>
  </si>
  <si>
    <t>Đảng bộ Công ty Cà fe Ia Sao 1</t>
  </si>
  <si>
    <t>Đảng bộ Công ty Cà fe Ia Sao 2</t>
  </si>
  <si>
    <t xml:space="preserve">Tổng công ty Cà phê Việt Nam </t>
  </si>
  <si>
    <t xml:space="preserve"> CT café 719</t>
  </si>
  <si>
    <t>CT café Buôn Hồ</t>
  </si>
  <si>
    <t>Vina café Nam Tây Nguyên</t>
  </si>
  <si>
    <t xml:space="preserve">Công ty Cà fe Đắc Uy </t>
  </si>
  <si>
    <t>Vina café Iasao (Gia Lai)</t>
  </si>
  <si>
    <t>CT cafe Buôn Hồ</t>
  </si>
  <si>
    <t xml:space="preserve">Đơn vị có tổ chức đảng </t>
  </si>
  <si>
    <t>đơn vị thành viên</t>
  </si>
  <si>
    <t>A</t>
  </si>
  <si>
    <t>B</t>
  </si>
  <si>
    <t>Tiếp nhận về các đảng ủy cơ sở thuộc Đảng bộ Tập đoàn (21 đơn vị)</t>
  </si>
  <si>
    <t xml:space="preserve">Loại hình tổ chức </t>
  </si>
  <si>
    <t xml:space="preserve">BQLDA Thủy điện Sông Bung 2  </t>
  </si>
  <si>
    <t>Thủ tướng Chính phủ</t>
  </si>
  <si>
    <t>Bộ</t>
  </si>
  <si>
    <t>Quyết định thành lập của
 cấp có thẩm quyền</t>
  </si>
  <si>
    <t>Chi nhánh, Văn phòng đại diện</t>
  </si>
  <si>
    <r>
      <t xml:space="preserve"> CT café 719 </t>
    </r>
    <r>
      <rPr>
        <b/>
        <sz val="12"/>
        <color rgb="FFFF0000"/>
        <rFont val="Times"/>
        <family val="1"/>
      </rPr>
      <t>(Đăk lak)</t>
    </r>
  </si>
  <si>
    <r>
      <t>Công ty Ca fe Đắc Uy</t>
    </r>
    <r>
      <rPr>
        <sz val="12"/>
        <color rgb="FFFF0000"/>
        <rFont val="Times"/>
        <family val="1"/>
      </rPr>
      <t xml:space="preserve"> 
</t>
    </r>
    <r>
      <rPr>
        <b/>
        <sz val="12"/>
        <color rgb="FFFF0000"/>
        <rFont val="Times"/>
        <family val="1"/>
      </rPr>
      <t>(Kon Tum)</t>
    </r>
  </si>
  <si>
    <r>
      <rPr>
        <b/>
        <sz val="12"/>
        <color rgb="FFFF0000"/>
        <rFont val="Times"/>
        <family val="1"/>
      </rPr>
      <t xml:space="preserve">Công ty </t>
    </r>
    <r>
      <rPr>
        <sz val="12"/>
        <color theme="1"/>
        <rFont val="Times"/>
        <family val="1"/>
      </rPr>
      <t>Cafe Iasao (Gia Lai)</t>
    </r>
  </si>
  <si>
    <t>BQLDA Thủy điện Sông Bung 2; BQLDA Thủy điện Sông Bung 4</t>
  </si>
  <si>
    <t xml:space="preserve">Công ty TNHH 1 TV Nhiệt điện Uông Bí  </t>
  </si>
  <si>
    <t xml:space="preserve">CT thủy điện Bản Vẽ  </t>
  </si>
  <si>
    <t xml:space="preserve">Cty Thủy điện Đại Ninh </t>
  </si>
  <si>
    <t xml:space="preserve">Công ty TNHH 1 TV Thủy điện Trung sơn  </t>
  </si>
  <si>
    <t xml:space="preserve">Công ty cổ phần Thủy điện A Vương </t>
  </si>
  <si>
    <t xml:space="preserve">Công ty cổ phần Nhiệt điện Phả Lại  </t>
  </si>
  <si>
    <t xml:space="preserve">Công ty cổ phần Nhiệt điện Hải Phòng  </t>
  </si>
  <si>
    <t xml:space="preserve">Công ty cổ phần Thủy điện Sông Ba Hạ   </t>
  </si>
  <si>
    <t xml:space="preserve"> Công ty cổ phần Thủy điện Thác Mơ   </t>
  </si>
  <si>
    <t>Rà soát tên đúng (X)</t>
  </si>
  <si>
    <t xml:space="preserve">Công ty Thủy điện An khê Ka Nak  </t>
  </si>
  <si>
    <t xml:space="preserve">Công ty Thủy điện Quảng Trị   </t>
  </si>
  <si>
    <t>DN thoái vốn</t>
  </si>
  <si>
    <t>sáp nhập, chấm dứt hoạt động</t>
  </si>
  <si>
    <t xml:space="preserve">CTCon, </t>
  </si>
  <si>
    <t>Đảng bộ CT Nhiệt điện Uông Bí</t>
  </si>
  <si>
    <t>Stt</t>
  </si>
  <si>
    <t>Số tổ chức đảng</t>
  </si>
  <si>
    <t>Số đảng viên</t>
  </si>
  <si>
    <t xml:space="preserve">Tập đoàn Dầu khí Quốc gia Việt Nam </t>
  </si>
  <si>
    <t>Tổng Công ty Đường sắt Việt Nam</t>
  </si>
  <si>
    <t>Tổng Công ty Hàng không Việt Nam</t>
  </si>
  <si>
    <t>Tổng Công ty Viễn thông Mobifone</t>
  </si>
  <si>
    <t>Tổng Công ty Lương thực Miền Nam</t>
  </si>
  <si>
    <t>Tổng Công ty Công nghiệp Tàu thủy</t>
  </si>
  <si>
    <t>Tổng Công ty Sông Đà</t>
  </si>
  <si>
    <t>Tổng Công ty Truyền thông đa phương tiện</t>
  </si>
  <si>
    <t>Tổng Công ty Đầu tư phát triển nhà và đô thị</t>
  </si>
  <si>
    <t>Bảo hiểm tiền gửi Việt Nam</t>
  </si>
  <si>
    <t>Tổng Công ty Cảng hàng không Việt Nam</t>
  </si>
  <si>
    <t xml:space="preserve">13 ĐẢNG BỘ TOÀN TẬP ĐOÀN, TỔNG CÔNG TY </t>
  </si>
  <si>
    <t>Đảng bộ</t>
  </si>
  <si>
    <t>Tổng Công ty Đầu tư và kinh doanh vốn 
Nhà nước</t>
  </si>
  <si>
    <t>Tổng Công ty Đầu tư phát triển Đường cao tốc
 Việt Nam</t>
  </si>
  <si>
    <t>Ngân hàng TMCP Ngoại thương Việt Nam</t>
  </si>
  <si>
    <t>Ngân hàng TMCP Công thương Việt Nam</t>
  </si>
  <si>
    <t>Tổng Công ty Hàng hải Việt Nam</t>
  </si>
  <si>
    <t xml:space="preserve">Số tổ chức đảng và đảng viên 
được tiếp nhận </t>
  </si>
  <si>
    <t>Tổ chức đảng</t>
  </si>
  <si>
    <t>Đảng viên</t>
  </si>
  <si>
    <t>Tổng Công ty Giấy Việt Nam</t>
  </si>
  <si>
    <t>Ngân hàng Chính sách xã hội Trung ương</t>
  </si>
  <si>
    <t xml:space="preserve"> Tập đoàn Bưu chính Viễn thông Việt Nam</t>
  </si>
  <si>
    <t xml:space="preserve">Tổng Công ty Thép Việt Nam - CTCP </t>
  </si>
  <si>
    <t>Tổng Công ty Bưu điện Việt Nam</t>
  </si>
  <si>
    <t>Ngân hàng Phát triển Việt Nam</t>
  </si>
  <si>
    <t>Tập đoàn Bảo Việt</t>
  </si>
  <si>
    <t>Tập đoàn Dệt may Việt Nam</t>
  </si>
  <si>
    <t xml:space="preserve">Tập đoàn Xăng dầu Việt Nam; </t>
  </si>
  <si>
    <t>Tập đoàn Công nghiệp Cao su Việt Nam</t>
  </si>
  <si>
    <t>Tập đoàn Điện lực Việt Nam</t>
  </si>
  <si>
    <t xml:space="preserve"> Tổng Công ty Cà phê Việt Nam</t>
  </si>
  <si>
    <t>Tổng Công ty Xi măng Việt Nam</t>
  </si>
  <si>
    <t>Tổng công ty Lâm nghiệp Việt Nam</t>
  </si>
  <si>
    <t>Tập đoàn Công nghiệp Than - Khoáng sản
 Việt Nam</t>
  </si>
  <si>
    <t>Tổng Công ty Thuốc lá Việt Nam</t>
  </si>
  <si>
    <t>Tổng số tổ chức đảng và đảng viên sau khi tiếp nhận</t>
  </si>
  <si>
    <t>Phụ lục 4</t>
  </si>
  <si>
    <t xml:space="preserve">Quyết định của Bộ </t>
  </si>
  <si>
    <t>0k</t>
  </si>
  <si>
    <t>15 đơn vị quyết định thành lập của Bộ</t>
  </si>
  <si>
    <t>Tiếp nhận vè Đảng bộ Tập đoàn (07 đơn vị)</t>
  </si>
  <si>
    <t>Đơn vị trực thuộc</t>
  </si>
  <si>
    <t>06 ĐẢNG BỘ CÔNG TY MẸ CỦA TẬP ĐOÀN KINH TẾ, 
TỔNG CÔNG TY, NGÂN HÀNG THƯƠNG MẠI NHÀ NƯỚC</t>
  </si>
  <si>
    <t>08 ĐẢNG BỘ CÔNG TY MẸ CỦA TẬP ĐOÀN KINH TẾ, 
TỔNG CÔNG TY, NGÂN HÀNG THƯƠNG MẠI NHÀ NƯỚC</t>
  </si>
  <si>
    <t>09 ĐẢNG BỘ CÔNG TY MẸ CỦA TẬP ĐOÀN KINH TẾ, 
TỔNG CÔNG TY, NGÂN HÀNG THƯƠNG MẠI NHÀ NƯỚC</t>
  </si>
  <si>
    <t>(Thực hiện theo Quy định số 60-QĐ/TW,ngày 08/3/2022 của Ban Bí thư 
về tổ chức đảng trong các tập đoàn, tổng công ty, ngân hàng thương mại nhà nước)</t>
  </si>
  <si>
    <t>Tiếp nhận về đảng ủy Tập đoàn (2 đơn vị)</t>
  </si>
  <si>
    <t>Tập đoàn Xăng dầu Việt Nam</t>
  </si>
  <si>
    <t>Tập đoàn Công nghiệp Than - Khoáng sản Việt Nam</t>
  </si>
  <si>
    <t>Hà Nội</t>
  </si>
  <si>
    <t>TP Hồ Chí Minh</t>
  </si>
  <si>
    <t>Hải Phòng</t>
  </si>
  <si>
    <t>Đà Nẵng</t>
  </si>
  <si>
    <t>Sơn La</t>
  </si>
  <si>
    <t>Lào Cai</t>
  </si>
  <si>
    <t>Hà Giang</t>
  </si>
  <si>
    <t>Tuyên Quang</t>
  </si>
  <si>
    <t>Thái Nguyên</t>
  </si>
  <si>
    <t>Lạng Sơn</t>
  </si>
  <si>
    <t>Phú Thọ</t>
  </si>
  <si>
    <t>Quảng Ninh</t>
  </si>
  <si>
    <t>Hưng Yên</t>
  </si>
  <si>
    <t>Hải Dương</t>
  </si>
  <si>
    <t>Thái Bình</t>
  </si>
  <si>
    <t>Hà Nam</t>
  </si>
  <si>
    <t>Nam Định</t>
  </si>
  <si>
    <t>Thanh Hóa</t>
  </si>
  <si>
    <t>Nghệ An</t>
  </si>
  <si>
    <t>Hà Tĩnh</t>
  </si>
  <si>
    <t>Quảng Trị</t>
  </si>
  <si>
    <t>Thừa Thiên Huế</t>
  </si>
  <si>
    <t>Bình Định</t>
  </si>
  <si>
    <t>Phú Yên</t>
  </si>
  <si>
    <t>Kon Tum</t>
  </si>
  <si>
    <t>Gia Lai</t>
  </si>
  <si>
    <t>Đắk Lắk</t>
  </si>
  <si>
    <t>Đắk Nông</t>
  </si>
  <si>
    <t>Lâm Đồng</t>
  </si>
  <si>
    <t>Bình Dương</t>
  </si>
  <si>
    <t>Cần Thơ</t>
  </si>
  <si>
    <t xml:space="preserve">DANH SÁCH ĐẢNG BỘ TỈNH, THÀNH PHỐ
 TRỰC THUỘC TRUNG ƯƠNG </t>
  </si>
  <si>
    <t xml:space="preserve">Tiếp nhận về các đảng ủy cơ sở thuộc Đảng bộ Tập đoàn  </t>
  </si>
  <si>
    <t>II</t>
  </si>
  <si>
    <t>III</t>
  </si>
  <si>
    <t>Phụ lục 5</t>
  </si>
  <si>
    <t>DANH SÁCH CÁC ĐƠN VỊ TRỰC THUỘC DOANH NGHIỆP THÀNH VIÊN TẬP ĐOÀN, TỔNG CÔNG TY</t>
  </si>
  <si>
    <t>TTCP</t>
  </si>
  <si>
    <t xml:space="preserve">I </t>
  </si>
  <si>
    <t>Tổng cộng</t>
  </si>
  <si>
    <t>đơn vị trực thuộc?</t>
  </si>
  <si>
    <t>CÁC ĐƠN VỊ KHÁC CẦN TRAO ĐỔI RÕ THÊM VỀ TÊN</t>
  </si>
  <si>
    <t>Hải Phòng, Lào Cai, Hà Giang, Tuyên Quang, Thái Nguyên, Lạng Sơn, Quảng Ninh, Thái Bình, Hà Nam, Thanh Hóa, Hà Tĩnh, Thừa Thiên - Huế, Kon Tum, Gia Lai, Đắc Lắc, Đắc Nông, Bình Dương.</t>
  </si>
  <si>
    <t xml:space="preserve">Số tổ chức đảng và đảng viên đề nghị được tiếp nhận </t>
  </si>
  <si>
    <t>Tổng số</t>
  </si>
  <si>
    <t>Tổng số tổ chức đảng và đảng viên sau khi được tiếp nhận</t>
  </si>
  <si>
    <t>Tổ chức 
đảng</t>
  </si>
  <si>
    <t>Ngân hàng Nông nghiệp và PTNT
Việt Nam</t>
  </si>
  <si>
    <t>Tập đoàn Hóa chất Việt Nam</t>
  </si>
  <si>
    <t>Tên đơn vị trong Quyết định thành lập  của cấp có thẩm quyền</t>
  </si>
  <si>
    <t>Tên tổ chức đảng đề nghị 
được tiếp nhận</t>
  </si>
  <si>
    <t>Tên đơn vị thành viên tập đoàn, TCT</t>
  </si>
  <si>
    <t>Lai Châu</t>
  </si>
  <si>
    <t>Điện Biên</t>
  </si>
  <si>
    <t>Yên Bái</t>
  </si>
  <si>
    <t>Cao Bằng</t>
  </si>
  <si>
    <t>Bắc Kạn</t>
  </si>
  <si>
    <t>Vĩnh Phúc</t>
  </si>
  <si>
    <t>Hòa Bình</t>
  </si>
  <si>
    <t>Bắc Giang</t>
  </si>
  <si>
    <t>Bắc Ninh</t>
  </si>
  <si>
    <t>Ninh Bình</t>
  </si>
  <si>
    <t xml:space="preserve">Hà Tĩnh </t>
  </si>
  <si>
    <t>Quảng Bình</t>
  </si>
  <si>
    <t>Thừa Thiên-Huế</t>
  </si>
  <si>
    <t>Quảng Nam</t>
  </si>
  <si>
    <t>Quảng Ngãi</t>
  </si>
  <si>
    <t>Khánh Hòa</t>
  </si>
  <si>
    <t>Ninh Thuận</t>
  </si>
  <si>
    <t>Bình Thuận</t>
  </si>
  <si>
    <t xml:space="preserve">TP. Hồ Chí Minh </t>
  </si>
  <si>
    <t>Bình Phước</t>
  </si>
  <si>
    <t>Tây Ninh</t>
  </si>
  <si>
    <t>Đồng Nai</t>
  </si>
  <si>
    <t>Bà rịa-Vũng tàu</t>
  </si>
  <si>
    <t>Long An</t>
  </si>
  <si>
    <t>Tiền Giang</t>
  </si>
  <si>
    <t>Bến Tre</t>
  </si>
  <si>
    <t>Đồng Tháp</t>
  </si>
  <si>
    <t>Vĩnh Long</t>
  </si>
  <si>
    <t>Trà Vinh</t>
  </si>
  <si>
    <t>Hậu Giang</t>
  </si>
  <si>
    <t>Sóc Trăng</t>
  </si>
  <si>
    <t>An Giang</t>
  </si>
  <si>
    <t>Kiên Giang</t>
  </si>
  <si>
    <t>Bạc Liêu</t>
  </si>
  <si>
    <t>Cà Mau</t>
  </si>
  <si>
    <t>Hà Nội, tp Hồ Chí Minh, Hải Phòng, Đà Nẵng, Lào Cai, Hà Giang, Tuyên Quang, Thái Nguyên, Lạng Sơn,
 Quảng Ninh,  Hà Nam, Thanh Hóa, Hà Tĩnh, Thừa Thiên - Huế, Kon Tum, Gia Lai, Đắc Lắc, Đắc Nông, Bình Dương. Cần Thơ.</t>
  </si>
  <si>
    <t xml:space="preserve">Số tổ 
chức đảng </t>
  </si>
  <si>
    <t>Tên đơn vị thành viên
 tập đoàn, TCT</t>
  </si>
  <si>
    <t>Số tổ chức đảng 
và đảng viên đề nghị và được được đồng ý tiếp nhận</t>
  </si>
  <si>
    <t xml:space="preserve">DANH SÁCH CÁC TỔ CHỨC ĐẢNG TRỰC THUỘC 10 ĐẢNG BỘ CÔNG TY MẸ CỦA TẬP ĐOÀN KINH TẾ, TỔNG CÔNG TY, NGÂN HÀNG THƯƠNG MẠI NHÀ NƯỚC </t>
  </si>
  <si>
    <t>Ngân hàng TMCP Đầu tư và Phát triển Việt Nam</t>
  </si>
  <si>
    <t>(Kèm theo Công văn số ……...- CV/BTCTW, ngày….../01/2023 
của Ban Tổ chức Trung ương)</t>
  </si>
  <si>
    <t>(Kèm theo Công văn số…. …CV/BTCTW, ngày……/01/2023 của Ban Tổ chức Trung ương)</t>
  </si>
  <si>
    <t xml:space="preserve">Kèm theo Công văn số …….. - CV/BTCTW, ngày…./01/2023 
của Ban Tổ chức Trung ương </t>
  </si>
  <si>
    <t>Phụ lục số 01</t>
  </si>
  <si>
    <t>Phụ lục số 02</t>
  </si>
  <si>
    <t>Phụ lục số 03</t>
  </si>
  <si>
    <t xml:space="preserve"> Tổng Công ty Lương thực miền Bắc</t>
  </si>
  <si>
    <t>ĐẢNG BỘ TOÀN TẬP ĐOÀN KINH TẾ, TỔNG CÔNG TY, NGÂN HÀNG THƯƠNG MẠI NHÀ NƯỚC</t>
  </si>
  <si>
    <t>Ngân hàng Nông nghiệp và Phát triển Nông thôn Việt Nam</t>
  </si>
  <si>
    <t>KẾT QUẢ CHUYỂN GIAO, TIẾP NHẬN TỔ CHỨC ĐẢNG VÀ ĐẢNG VIÊN
THEO KHOẢN 1, ĐIỀU 8 QUY ĐỊNH SỐ 60-QĐ/TW</t>
  </si>
  <si>
    <t>KẾT QUẢ CHUYỂN GIAO, TIẾP NHẬN TỔ CHỨC ĐẢNG VÀ ĐẢNG VIÊN 
THEO KHOẢN 2, ĐIỀU 8 QUY ĐỊNH SỐ 60-QĐ/TW</t>
  </si>
  <si>
    <t xml:space="preserve">ĐẢNG BỘ CÔNG TY MẸ CỦA TẬP ĐOÀN KINH TẾ, TỔNG CÔNG TY </t>
  </si>
  <si>
    <t>Tổng</t>
  </si>
  <si>
    <t>Đảng bộ cơ sở</t>
  </si>
  <si>
    <t>Chi bộ cơ sở</t>
  </si>
  <si>
    <t>Tổng số đảng viên được chuyển giao</t>
  </si>
  <si>
    <t xml:space="preserve">Tổng  </t>
  </si>
  <si>
    <t>Tổ chức cơ sở đảng</t>
  </si>
  <si>
    <t>ĐU được giao quyền cấp trên cơ sở (CTCS)</t>
  </si>
  <si>
    <t>Đảng bộ tiếp nhận
 tổ chức đảng, đảng viên</t>
  </si>
  <si>
    <t>ĐU được thí điểm giao quyền cấp trên cơ sở</t>
  </si>
  <si>
    <t>Đảng bộ cấp trên cơ sở</t>
  </si>
  <si>
    <t>ĐU được ủy quyền kết nạp, khai trừ đảng viên</t>
  </si>
  <si>
    <t>VỀ TRỰC THUỘC ĐẢNG ỦY KHỐI DOANH NGHIỆP TW</t>
  </si>
  <si>
    <t>VỀ TRỰC THUỘC CẤP ỦY ĐỊA PHƯƠNG</t>
  </si>
  <si>
    <t>Ngân hàng TMCP Công thương 
Việt Nam</t>
  </si>
  <si>
    <t>Được thí điểm giao quyền cấp trên cơ sở</t>
  </si>
  <si>
    <t>TỔ CHỨC CƠ SỞ ĐẢNG VÀ ĐẢNG VIÊN TRỰC THUỘC CÁC TẬP ĐOÀN
 KINH TẾ, TỔNG CÔNG TY, NGÂN HÀNG THƯƠNG MẠI NHÀ NƯỚC
THUỘC ĐẢNG BỘ CHÍNH PHỦ (TÍNH ĐẾN 31/5/2025)</t>
  </si>
  <si>
    <t xml:space="preserve">Đảng bộ cơ sở </t>
  </si>
  <si>
    <t>3 (=4+8)</t>
  </si>
  <si>
    <t>Được ủy quyền kết nạp, khai trừ đảng viên</t>
  </si>
  <si>
    <t xml:space="preserve">Tổ chức cơ sở đảng </t>
  </si>
  <si>
    <r>
      <t xml:space="preserve">Ghi chú
</t>
    </r>
    <r>
      <rPr>
        <sz val="14"/>
        <color theme="1"/>
        <rFont val="Times New Roman"/>
        <family val="1"/>
      </rPr>
      <t xml:space="preserve"> </t>
    </r>
    <r>
      <rPr>
        <i/>
        <sz val="14"/>
        <color theme="1"/>
        <rFont val="Times New Roman"/>
        <family val="1"/>
      </rPr>
      <t>(Đánh số 1 nếu đảng bộ có tên ở cột 2 là đảng bộ cơ sở)</t>
    </r>
  </si>
  <si>
    <t>4 (=5+9)</t>
  </si>
  <si>
    <t>Tổ chức đảng được chuyển giao</t>
  </si>
  <si>
    <t>ĐẢNG BỘ, CHI BỘ TRỰC THUỘC ĐẢNG ỦY BỘ, NGÀNH 
ĐƯỢC CHUYỂN GIAO</t>
  </si>
  <si>
    <t>Chi bộ Ngân hàng Nông nghiêp và Phát triển nông thôn</t>
  </si>
  <si>
    <t>Chi bộ Bưu điện</t>
  </si>
  <si>
    <t>Tập đoàn Bưu chính Viễn thông Việt Nam (VNPost)</t>
  </si>
  <si>
    <t>Đảng bộ huyện Tam Đường</t>
  </si>
  <si>
    <t>(Kèm theo Báo cáo số 740- BC/HU, ngày 09/6/2025 của Ban Thường vụ Huyện ủy Tam Đường)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</si>
</sst>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4" x14ac:knownFonts="1">
    <font>
      <sz val="11"/>
      <color theme="1"/>
      <name val="Calibri"/>
      <family val="2"/>
      <scheme val="minor"/>
    </font>
    <font>
      <sz val="11"/>
      <color theme="1"/>
      <name val="Calibri"/>
      <family val="2"/>
      <scheme val="minor"/>
    </font>
    <font>
      <b/>
      <sz val="12"/>
      <color theme="1"/>
      <name val="Times"/>
      <family val="1"/>
    </font>
    <font>
      <sz val="12"/>
      <color theme="1"/>
      <name val="Times"/>
      <family val="1"/>
    </font>
    <font>
      <sz val="13"/>
      <color theme="1"/>
      <name val="Times"/>
      <family val="1"/>
    </font>
    <font>
      <b/>
      <sz val="13"/>
      <color theme="1"/>
      <name val="Times"/>
      <family val="1"/>
    </font>
    <font>
      <sz val="13"/>
      <color rgb="FFFF0000"/>
      <name val="Times"/>
      <family val="1"/>
    </font>
    <font>
      <sz val="13"/>
      <name val="Times"/>
      <family val="1"/>
    </font>
    <font>
      <sz val="12"/>
      <name val="Times"/>
      <family val="1"/>
    </font>
    <font>
      <sz val="12"/>
      <color rgb="FFFF0000"/>
      <name val="Times"/>
      <family val="1"/>
    </font>
    <font>
      <b/>
      <i/>
      <sz val="12"/>
      <color theme="1"/>
      <name val="Times"/>
      <family val="1"/>
    </font>
    <font>
      <i/>
      <sz val="13"/>
      <color theme="1"/>
      <name val="Times"/>
      <family val="1"/>
    </font>
    <font>
      <b/>
      <i/>
      <sz val="13"/>
      <color theme="1"/>
      <name val="Times"/>
      <family val="1"/>
    </font>
    <font>
      <b/>
      <sz val="12"/>
      <color rgb="FFFF0000"/>
      <name val="Times"/>
      <family val="1"/>
    </font>
    <font>
      <i/>
      <sz val="14.5"/>
      <color theme="1"/>
      <name val="Times New Roman"/>
      <family val="1"/>
    </font>
    <font>
      <b/>
      <sz val="14"/>
      <color theme="1"/>
      <name val="Times"/>
      <family val="1"/>
    </font>
    <font>
      <sz val="14"/>
      <color theme="1"/>
      <name val="Calibri"/>
      <family val="2"/>
      <scheme val="minor"/>
    </font>
    <font>
      <sz val="14"/>
      <color theme="1"/>
      <name val="Times"/>
      <family val="1"/>
    </font>
    <font>
      <b/>
      <sz val="14.5"/>
      <color theme="1"/>
      <name val="Times"/>
      <family val="1"/>
    </font>
    <font>
      <i/>
      <sz val="14.5"/>
      <color theme="1"/>
      <name val="Times"/>
      <family val="1"/>
    </font>
    <font>
      <b/>
      <i/>
      <sz val="14"/>
      <color theme="1"/>
      <name val="Times"/>
      <family val="1"/>
    </font>
    <font>
      <b/>
      <sz val="14"/>
      <color rgb="FFFF0000"/>
      <name val="Times"/>
      <family val="1"/>
    </font>
    <font>
      <b/>
      <sz val="11"/>
      <color theme="1"/>
      <name val="Calibri"/>
      <family val="2"/>
      <scheme val="minor"/>
    </font>
    <font>
      <i/>
      <sz val="14"/>
      <color theme="1"/>
      <name val="Times"/>
      <family val="1"/>
    </font>
    <font>
      <sz val="14"/>
      <color theme="1"/>
      <name val="Times New Roman"/>
      <family val="1"/>
    </font>
    <font>
      <sz val="14"/>
      <name val="Times New Roman"/>
      <family val="1"/>
    </font>
    <font>
      <sz val="14"/>
      <color rgb="FFFF0000"/>
      <name val="Times"/>
      <family val="1"/>
    </font>
    <font>
      <b/>
      <sz val="15"/>
      <color theme="1"/>
      <name val="Times"/>
      <family val="1"/>
    </font>
    <font>
      <b/>
      <sz val="16"/>
      <color theme="1"/>
      <name val="Times New Roman"/>
      <family val="1"/>
    </font>
    <font>
      <b/>
      <sz val="14"/>
      <color theme="1"/>
      <name val="Times New Roman"/>
      <family val="1"/>
    </font>
    <font>
      <i/>
      <sz val="14"/>
      <color theme="1"/>
      <name val="Times New Roman"/>
      <family val="1"/>
    </font>
    <font>
      <b/>
      <sz val="14"/>
      <name val="Times New Roman"/>
      <family val="1"/>
    </font>
    <font>
      <b/>
      <i/>
      <sz val="14"/>
      <color theme="1"/>
      <name val="Times New Roman"/>
      <family val="1"/>
    </font>
    <font>
      <i/>
      <sz val="12"/>
      <color theme="1"/>
      <name val="Times New Roman"/>
      <family val="1"/>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43" fontId="1" fillId="0" borderId="0" applyFont="0" applyFill="0" applyBorder="0" applyAlignment="0" applyProtection="0"/>
  </cellStyleXfs>
  <cellXfs count="340">
    <xf numFmtId="0" fontId="0" fillId="0" borderId="0" xfId="0"/>
    <xf numFmtId="0" fontId="2"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2" fillId="0" borderId="0" xfId="0" applyFont="1"/>
    <xf numFmtId="0" fontId="4" fillId="0" borderId="0" xfId="0" applyFont="1" applyAlignment="1">
      <alignment vertical="center"/>
    </xf>
    <xf numFmtId="0" fontId="4" fillId="0" borderId="0" xfId="0" applyFont="1" applyAlignment="1">
      <alignment horizontal="center" vertical="center"/>
    </xf>
    <xf numFmtId="0" fontId="4" fillId="0" borderId="0" xfId="0" applyFont="1"/>
    <xf numFmtId="0" fontId="5" fillId="0" borderId="1" xfId="0" applyFont="1" applyBorder="1" applyAlignment="1">
      <alignment horizontal="center" vertical="center" wrapText="1"/>
    </xf>
    <xf numFmtId="0" fontId="5" fillId="0" borderId="0" xfId="0" applyFont="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xf numFmtId="0" fontId="6" fillId="0" borderId="1" xfId="0" applyFont="1" applyBorder="1" applyAlignment="1">
      <alignment vertical="center" wrapText="1"/>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5" fillId="0" borderId="0" xfId="0" applyFont="1" applyAlignment="1">
      <alignment horizontal="left"/>
    </xf>
    <xf numFmtId="0" fontId="3" fillId="2" borderId="1" xfId="0" applyFont="1" applyFill="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9" fillId="0" borderId="1" xfId="0" applyFont="1" applyBorder="1" applyAlignment="1">
      <alignment vertical="center"/>
    </xf>
    <xf numFmtId="0" fontId="9" fillId="0" borderId="1" xfId="0" applyFont="1" applyFill="1" applyBorder="1" applyAlignment="1">
      <alignment vertical="center"/>
    </xf>
    <xf numFmtId="0" fontId="3" fillId="0" borderId="1" xfId="0" applyFont="1" applyBorder="1" applyAlignment="1">
      <alignment horizontal="left" vertical="center" wrapText="1"/>
    </xf>
    <xf numFmtId="0" fontId="10"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0" fillId="2" borderId="1" xfId="0" applyFont="1" applyFill="1" applyBorder="1" applyAlignment="1">
      <alignment vertical="center" wrapText="1"/>
    </xf>
    <xf numFmtId="0" fontId="2"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4" fillId="3" borderId="0" xfId="0" applyFont="1" applyFill="1" applyAlignment="1">
      <alignment horizontal="center" vertical="center"/>
    </xf>
    <xf numFmtId="0" fontId="11" fillId="3" borderId="1" xfId="0" applyFont="1" applyFill="1" applyBorder="1" applyAlignment="1">
      <alignment horizontal="center" vertical="center" wrapText="1"/>
    </xf>
    <xf numFmtId="0" fontId="5" fillId="3" borderId="1" xfId="0" applyFont="1" applyFill="1" applyBorder="1" applyAlignment="1">
      <alignment vertical="center"/>
    </xf>
    <xf numFmtId="16"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vertical="center" wrapText="1"/>
    </xf>
    <xf numFmtId="0" fontId="3" fillId="3" borderId="1" xfId="0" applyFont="1" applyFill="1" applyBorder="1" applyAlignment="1">
      <alignment vertical="center" wrapText="1"/>
    </xf>
    <xf numFmtId="0" fontId="3" fillId="3" borderId="0" xfId="0" applyFont="1" applyFill="1" applyAlignment="1">
      <alignment horizontal="center" vertical="center"/>
    </xf>
    <xf numFmtId="0" fontId="4" fillId="4" borderId="0" xfId="0" applyFont="1" applyFill="1" applyAlignment="1">
      <alignment horizontal="center" vertical="center"/>
    </xf>
    <xf numFmtId="0" fontId="11" fillId="4" borderId="1" xfId="0" applyFont="1" applyFill="1" applyBorder="1" applyAlignment="1">
      <alignment horizontal="center" vertical="center" wrapText="1"/>
    </xf>
    <xf numFmtId="0" fontId="5" fillId="4" borderId="1" xfId="0" applyFont="1" applyFill="1" applyBorder="1" applyAlignment="1">
      <alignment vertical="center"/>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2" fillId="4" borderId="1" xfId="0" applyFont="1" applyFill="1" applyBorder="1" applyAlignment="1">
      <alignment vertical="center" wrapText="1"/>
    </xf>
    <xf numFmtId="0" fontId="10" fillId="4" borderId="1" xfId="0" applyFont="1" applyFill="1" applyBorder="1" applyAlignment="1">
      <alignment vertical="center" wrapText="1"/>
    </xf>
    <xf numFmtId="0" fontId="3" fillId="4" borderId="0" xfId="0" applyFont="1" applyFill="1" applyAlignment="1">
      <alignment horizontal="center" vertical="center"/>
    </xf>
    <xf numFmtId="0" fontId="4" fillId="5" borderId="0" xfId="0" applyFont="1" applyFill="1" applyAlignment="1">
      <alignment horizontal="center" vertical="center"/>
    </xf>
    <xf numFmtId="0" fontId="4" fillId="5" borderId="7"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0" xfId="0" applyFont="1" applyFill="1" applyAlignment="1">
      <alignment horizontal="center" vertical="center"/>
    </xf>
    <xf numFmtId="0" fontId="3" fillId="0" borderId="1" xfId="0" applyFont="1" applyBorder="1"/>
    <xf numFmtId="0" fontId="5"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5" fillId="0" borderId="1" xfId="0" applyFont="1" applyBorder="1" applyAlignment="1">
      <alignment horizontal="center" vertical="center"/>
    </xf>
    <xf numFmtId="0" fontId="16" fillId="0" borderId="0" xfId="0" applyFont="1"/>
    <xf numFmtId="0" fontId="17" fillId="0" borderId="1" xfId="0" applyFont="1" applyBorder="1" applyAlignment="1">
      <alignment horizontal="center" vertical="center"/>
    </xf>
    <xf numFmtId="0" fontId="17" fillId="0" borderId="1" xfId="0" applyFont="1" applyBorder="1" applyAlignment="1">
      <alignment vertical="center"/>
    </xf>
    <xf numFmtId="0" fontId="16" fillId="0" borderId="0" xfId="0" applyFont="1" applyAlignment="1">
      <alignment horizontal="center"/>
    </xf>
    <xf numFmtId="43" fontId="16" fillId="0" borderId="0" xfId="1" applyFont="1"/>
    <xf numFmtId="0" fontId="16" fillId="0" borderId="0" xfId="0" applyFont="1" applyAlignment="1">
      <alignment vertical="center"/>
    </xf>
    <xf numFmtId="0" fontId="15" fillId="0" borderId="0" xfId="0" applyFont="1" applyAlignment="1">
      <alignment horizontal="center"/>
    </xf>
    <xf numFmtId="0" fontId="18" fillId="0" borderId="0" xfId="0" applyFont="1" applyAlignment="1">
      <alignment horizontal="center" vertical="center"/>
    </xf>
    <xf numFmtId="0" fontId="17" fillId="0" borderId="1" xfId="0" applyFont="1" applyBorder="1" applyAlignment="1">
      <alignment vertical="center" wrapText="1"/>
    </xf>
    <xf numFmtId="0" fontId="17" fillId="0" borderId="0" xfId="0" applyFont="1"/>
    <xf numFmtId="3" fontId="15" fillId="0" borderId="1" xfId="0" applyNumberFormat="1" applyFont="1" applyBorder="1" applyAlignment="1">
      <alignment horizontal="center" vertical="center"/>
    </xf>
    <xf numFmtId="0" fontId="17" fillId="0" borderId="0" xfId="0" applyFont="1" applyAlignment="1">
      <alignment vertical="center"/>
    </xf>
    <xf numFmtId="0" fontId="20" fillId="0" borderId="1" xfId="0" applyFont="1" applyBorder="1" applyAlignment="1">
      <alignment horizontal="center" vertical="center"/>
    </xf>
    <xf numFmtId="0" fontId="15" fillId="0" borderId="8" xfId="0" applyFont="1" applyBorder="1" applyAlignment="1">
      <alignment horizontal="center" vertical="center"/>
    </xf>
    <xf numFmtId="0" fontId="14" fillId="0" borderId="0" xfId="0" applyFont="1" applyAlignment="1">
      <alignment horizontal="justify" vertical="center"/>
    </xf>
    <xf numFmtId="0" fontId="5" fillId="0" borderId="1" xfId="0" applyFont="1" applyBorder="1" applyAlignment="1">
      <alignment horizontal="center" vertical="center"/>
    </xf>
    <xf numFmtId="16" fontId="5"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3" fontId="21" fillId="0" borderId="1" xfId="0" applyNumberFormat="1"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1" fontId="5"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xf numFmtId="0" fontId="0" fillId="0" borderId="1" xfId="0" applyBorder="1"/>
    <xf numFmtId="0" fontId="17" fillId="0" borderId="1" xfId="0" applyFont="1" applyBorder="1"/>
    <xf numFmtId="0" fontId="22" fillId="0" borderId="1" xfId="0" applyFont="1" applyBorder="1"/>
    <xf numFmtId="0" fontId="13" fillId="0" borderId="0" xfId="0" applyFont="1"/>
    <xf numFmtId="0" fontId="9" fillId="0" borderId="0" xfId="0" applyFont="1"/>
    <xf numFmtId="0" fontId="6" fillId="0" borderId="0" xfId="0" applyFont="1"/>
    <xf numFmtId="0" fontId="3" fillId="0" borderId="0" xfId="0" applyFont="1" applyBorder="1" applyAlignment="1">
      <alignment vertical="center"/>
    </xf>
    <xf numFmtId="0" fontId="3" fillId="3" borderId="0" xfId="0" applyFont="1" applyFill="1" applyBorder="1" applyAlignment="1">
      <alignment horizontal="center" vertical="center"/>
    </xf>
    <xf numFmtId="0" fontId="3" fillId="4" borderId="0" xfId="0" applyFont="1" applyFill="1" applyBorder="1" applyAlignment="1">
      <alignment horizontal="center" vertical="center"/>
    </xf>
    <xf numFmtId="0" fontId="3" fillId="5"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0" xfId="0" applyFont="1" applyFill="1" applyAlignment="1">
      <alignment horizontal="center"/>
    </xf>
    <xf numFmtId="0" fontId="5" fillId="0" borderId="0" xfId="0" applyFont="1" applyFill="1"/>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0" xfId="0" applyFont="1" applyFill="1"/>
    <xf numFmtId="0" fontId="4" fillId="0" borderId="0" xfId="0" applyFont="1" applyFill="1"/>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0" xfId="0" applyFont="1" applyFill="1"/>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0" xfId="0" applyFont="1" applyFill="1"/>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0" xfId="0" applyFont="1" applyFill="1"/>
    <xf numFmtId="0" fontId="13" fillId="0" borderId="0" xfId="0" applyFont="1" applyFill="1"/>
    <xf numFmtId="0" fontId="3" fillId="0" borderId="1" xfId="0" applyFont="1" applyFill="1" applyBorder="1" applyAlignment="1">
      <alignment vertical="center"/>
    </xf>
    <xf numFmtId="0" fontId="5" fillId="0" borderId="1" xfId="0" applyFont="1" applyFill="1" applyBorder="1" applyAlignment="1">
      <alignment vertical="center" wrapText="1"/>
    </xf>
    <xf numFmtId="0" fontId="3" fillId="0" borderId="1" xfId="0" applyFont="1" applyBorder="1" applyAlignment="1"/>
    <xf numFmtId="0" fontId="10" fillId="2" borderId="1" xfId="0" applyFont="1" applyFill="1" applyBorder="1" applyAlignment="1">
      <alignment vertical="center"/>
    </xf>
    <xf numFmtId="0" fontId="11" fillId="0" borderId="3" xfId="0" applyFont="1" applyBorder="1" applyAlignment="1">
      <alignment vertical="center" wrapText="1"/>
    </xf>
    <xf numFmtId="0" fontId="4" fillId="0" borderId="9" xfId="0" applyFont="1" applyBorder="1" applyAlignment="1">
      <alignment horizontal="center" vertical="center" wrapText="1"/>
    </xf>
    <xf numFmtId="0" fontId="7" fillId="0" borderId="9" xfId="0" applyFont="1" applyBorder="1" applyAlignment="1">
      <alignment vertical="center" wrapText="1"/>
    </xf>
    <xf numFmtId="0" fontId="4" fillId="3"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0" borderId="9" xfId="0" applyFont="1" applyBorder="1" applyAlignment="1">
      <alignment vertical="center" wrapText="1"/>
    </xf>
    <xf numFmtId="0" fontId="3" fillId="0" borderId="0" xfId="0" applyFont="1" applyBorder="1" applyAlignment="1">
      <alignment vertical="center" wrapText="1"/>
    </xf>
    <xf numFmtId="1" fontId="2" fillId="0" borderId="0" xfId="0" applyNumberFormat="1" applyFont="1"/>
    <xf numFmtId="1" fontId="3" fillId="0" borderId="0" xfId="0" applyNumberFormat="1" applyFont="1" applyAlignment="1">
      <alignment horizontal="center" vertical="center"/>
    </xf>
    <xf numFmtId="1" fontId="2" fillId="0" borderId="0" xfId="0" applyNumberFormat="1" applyFont="1" applyAlignment="1">
      <alignment horizontal="center" vertical="center"/>
    </xf>
    <xf numFmtId="3" fontId="10" fillId="0" borderId="0" xfId="0" applyNumberFormat="1" applyFont="1" applyFill="1"/>
    <xf numFmtId="3" fontId="0" fillId="0" borderId="0" xfId="0" applyNumberFormat="1"/>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8" fillId="0" borderId="0" xfId="0" applyFont="1" applyAlignment="1">
      <alignment horizontal="center" vertical="center"/>
    </xf>
    <xf numFmtId="0" fontId="15" fillId="0" borderId="1" xfId="0" applyFont="1" applyBorder="1" applyAlignment="1">
      <alignment vertical="center"/>
    </xf>
    <xf numFmtId="0" fontId="16" fillId="0" borderId="0" xfId="0" applyFont="1" applyAlignment="1">
      <alignment horizontal="center" vertical="center"/>
    </xf>
    <xf numFmtId="0" fontId="15" fillId="0" borderId="0" xfId="0" applyFont="1" applyAlignment="1">
      <alignment vertical="center"/>
    </xf>
    <xf numFmtId="0" fontId="0" fillId="0" borderId="0" xfId="0" applyBorder="1"/>
    <xf numFmtId="0" fontId="16" fillId="0" borderId="0" xfId="0" applyFont="1" applyBorder="1" applyAlignment="1">
      <alignment horizontal="center"/>
    </xf>
    <xf numFmtId="0" fontId="18" fillId="0" borderId="0"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16" fillId="0" borderId="0" xfId="0" applyFont="1" applyBorder="1"/>
    <xf numFmtId="1" fontId="5" fillId="0" borderId="0" xfId="0" applyNumberFormat="1" applyFont="1" applyFill="1"/>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0" xfId="0" applyFont="1" applyAlignment="1">
      <alignment vertical="center" wrapText="1"/>
    </xf>
    <xf numFmtId="0" fontId="24" fillId="0" borderId="2" xfId="0" applyFont="1" applyFill="1" applyBorder="1" applyAlignment="1">
      <alignment horizontal="center"/>
    </xf>
    <xf numFmtId="0" fontId="25" fillId="0" borderId="1" xfId="0" applyFont="1" applyFill="1" applyBorder="1"/>
    <xf numFmtId="0" fontId="24" fillId="0" borderId="1" xfId="0" applyFont="1" applyFill="1" applyBorder="1" applyAlignment="1">
      <alignment horizontal="center"/>
    </xf>
    <xf numFmtId="0" fontId="17" fillId="0" borderId="1" xfId="0" applyFont="1" applyFill="1" applyBorder="1"/>
    <xf numFmtId="0" fontId="17" fillId="0" borderId="0" xfId="0" applyFont="1" applyFill="1" applyAlignment="1">
      <alignment wrapText="1"/>
    </xf>
    <xf numFmtId="0" fontId="2" fillId="2" borderId="0" xfId="0" applyFont="1" applyFill="1"/>
    <xf numFmtId="0" fontId="3" fillId="4" borderId="1" xfId="0" applyFont="1" applyFill="1" applyBorder="1" applyAlignment="1">
      <alignment vertical="center"/>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3" fillId="4" borderId="0" xfId="0" applyFont="1" applyFill="1"/>
    <xf numFmtId="0" fontId="3" fillId="4" borderId="0" xfId="0" applyFont="1" applyFill="1" applyAlignment="1">
      <alignment vertical="center"/>
    </xf>
    <xf numFmtId="0" fontId="3" fillId="4" borderId="1" xfId="0" applyFont="1" applyFill="1" applyBorder="1" applyAlignment="1">
      <alignment horizontal="center" vertical="center" wrapText="1"/>
    </xf>
    <xf numFmtId="0" fontId="9" fillId="4" borderId="1" xfId="0" applyFont="1" applyFill="1" applyBorder="1" applyAlignment="1">
      <alignment vertical="center" wrapText="1"/>
    </xf>
    <xf numFmtId="0" fontId="3" fillId="0" borderId="0" xfId="0" applyFont="1" applyAlignment="1">
      <alignment horizontal="center"/>
    </xf>
    <xf numFmtId="0" fontId="2" fillId="4" borderId="0" xfId="0" applyFont="1" applyFill="1" applyAlignment="1">
      <alignment vertical="center"/>
    </xf>
    <xf numFmtId="0" fontId="2" fillId="4" borderId="1" xfId="0" applyFont="1" applyFill="1" applyBorder="1" applyAlignment="1">
      <alignment horizontal="center" vertical="center"/>
    </xf>
    <xf numFmtId="0" fontId="8" fillId="0" borderId="0" xfId="0" applyFont="1"/>
    <xf numFmtId="0" fontId="4" fillId="0" borderId="0" xfId="0" applyFont="1" applyAlignment="1">
      <alignment horizontal="center"/>
    </xf>
    <xf numFmtId="0" fontId="2" fillId="0" borderId="1" xfId="0" applyFont="1" applyFill="1" applyBorder="1" applyAlignment="1">
      <alignment horizontal="center" vertical="center"/>
    </xf>
    <xf numFmtId="3" fontId="17" fillId="0" borderId="1" xfId="0" applyNumberFormat="1" applyFont="1" applyBorder="1" applyAlignment="1">
      <alignment horizontal="center" vertical="center"/>
    </xf>
    <xf numFmtId="3" fontId="26" fillId="0" borderId="1" xfId="0" applyNumberFormat="1" applyFont="1" applyBorder="1" applyAlignment="1">
      <alignment horizontal="center" vertical="center"/>
    </xf>
    <xf numFmtId="0" fontId="5" fillId="0" borderId="8" xfId="0" applyFont="1" applyFill="1" applyBorder="1" applyAlignment="1">
      <alignment horizontal="center"/>
    </xf>
    <xf numFmtId="0" fontId="5" fillId="0" borderId="9" xfId="0" applyFont="1" applyFill="1" applyBorder="1" applyAlignment="1">
      <alignment horizont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xf>
    <xf numFmtId="0" fontId="3" fillId="0" borderId="1" xfId="0" applyFont="1" applyFill="1" applyBorder="1" applyAlignment="1">
      <alignment horizontal="center"/>
    </xf>
    <xf numFmtId="0" fontId="2"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xf>
    <xf numFmtId="0" fontId="3" fillId="0" borderId="1" xfId="0" applyFont="1" applyFill="1" applyBorder="1" applyAlignment="1">
      <alignment horizontal="left" vertical="center"/>
    </xf>
    <xf numFmtId="3" fontId="4"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3" fontId="4" fillId="0" borderId="0" xfId="0" applyNumberFormat="1" applyFont="1"/>
    <xf numFmtId="0" fontId="4"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4" fillId="6" borderId="1" xfId="0" applyFont="1" applyFill="1" applyBorder="1" applyAlignment="1">
      <alignment vertical="center" wrapText="1"/>
    </xf>
    <xf numFmtId="0" fontId="6"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7" fillId="6" borderId="1" xfId="0" applyFont="1" applyFill="1" applyBorder="1" applyAlignment="1">
      <alignment vertical="center" wrapText="1"/>
    </xf>
    <xf numFmtId="3" fontId="16" fillId="0" borderId="0" xfId="0" applyNumberFormat="1" applyFont="1" applyAlignment="1">
      <alignment vertical="center"/>
    </xf>
    <xf numFmtId="0" fontId="26" fillId="0" borderId="1" xfId="0" applyFont="1" applyBorder="1" applyAlignment="1">
      <alignment vertical="center"/>
    </xf>
    <xf numFmtId="0" fontId="26" fillId="0" borderId="1" xfId="0" applyFont="1" applyBorder="1" applyAlignment="1">
      <alignment horizontal="center" vertical="center"/>
    </xf>
    <xf numFmtId="0" fontId="22" fillId="0" borderId="0" xfId="0" applyFont="1"/>
    <xf numFmtId="0" fontId="24" fillId="0" borderId="1" xfId="0" applyFont="1" applyBorder="1" applyAlignment="1">
      <alignment horizontal="center" vertical="center" wrapText="1"/>
    </xf>
    <xf numFmtId="0" fontId="29" fillId="0" borderId="2" xfId="0" applyFont="1" applyBorder="1" applyAlignment="1">
      <alignment horizontal="center" vertical="center"/>
    </xf>
    <xf numFmtId="0" fontId="29" fillId="0" borderId="2" xfId="0" applyFont="1" applyBorder="1" applyAlignment="1">
      <alignment vertical="center" wrapText="1"/>
    </xf>
    <xf numFmtId="0" fontId="30" fillId="0" borderId="1" xfId="0" applyFont="1" applyBorder="1" applyAlignment="1">
      <alignment horizontal="center" vertical="center"/>
    </xf>
    <xf numFmtId="0" fontId="30" fillId="0" borderId="9" xfId="0" applyFont="1" applyBorder="1" applyAlignment="1">
      <alignment horizontal="center" vertical="center"/>
    </xf>
    <xf numFmtId="0" fontId="24" fillId="0" borderId="2" xfId="0" applyFont="1" applyBorder="1" applyAlignment="1">
      <alignment horizontal="center" vertical="center"/>
    </xf>
    <xf numFmtId="0" fontId="24" fillId="0" borderId="1" xfId="0" applyFont="1" applyBorder="1" applyAlignment="1">
      <alignment vertical="center"/>
    </xf>
    <xf numFmtId="0" fontId="24" fillId="0" borderId="1" xfId="0" applyFont="1" applyBorder="1" applyAlignment="1">
      <alignment vertical="center" wrapText="1"/>
    </xf>
    <xf numFmtId="0" fontId="29" fillId="0" borderId="2" xfId="0" applyFont="1" applyBorder="1" applyAlignment="1">
      <alignment horizontal="center" vertical="center" wrapText="1"/>
    </xf>
    <xf numFmtId="0" fontId="29" fillId="0" borderId="1" xfId="0" applyFont="1" applyBorder="1" applyAlignment="1">
      <alignment vertical="center"/>
    </xf>
    <xf numFmtId="0" fontId="24" fillId="0" borderId="1" xfId="0" applyFont="1" applyBorder="1" applyAlignment="1">
      <alignment horizontal="center" vertical="center"/>
    </xf>
    <xf numFmtId="3" fontId="24" fillId="0" borderId="1" xfId="0" applyNumberFormat="1" applyFont="1" applyBorder="1" applyAlignment="1">
      <alignment horizontal="center" vertical="center"/>
    </xf>
    <xf numFmtId="3" fontId="31" fillId="0" borderId="1" xfId="0" applyNumberFormat="1" applyFont="1" applyBorder="1" applyAlignment="1">
      <alignment horizontal="center" vertical="center"/>
    </xf>
    <xf numFmtId="0" fontId="32" fillId="0" borderId="1" xfId="0" applyFont="1" applyBorder="1" applyAlignment="1">
      <alignment horizontal="center" vertical="center"/>
    </xf>
    <xf numFmtId="0" fontId="29" fillId="0" borderId="2" xfId="0" applyFont="1" applyBorder="1" applyAlignment="1">
      <alignment horizontal="justify" vertical="center" wrapText="1"/>
    </xf>
    <xf numFmtId="0" fontId="29" fillId="0" borderId="1" xfId="0" applyFont="1" applyBorder="1" applyAlignment="1">
      <alignment horizontal="justify" vertical="center" wrapText="1"/>
    </xf>
    <xf numFmtId="0" fontId="30" fillId="0" borderId="1" xfId="0" applyFont="1" applyBorder="1" applyAlignment="1">
      <alignment horizontal="center" vertical="center" wrapText="1"/>
    </xf>
    <xf numFmtId="0" fontId="0" fillId="0" borderId="0" xfId="0" applyAlignment="1">
      <alignment horizontal="center" vertical="center"/>
    </xf>
    <xf numFmtId="0" fontId="29" fillId="0" borderId="0" xfId="0" applyFont="1" applyBorder="1" applyAlignment="1">
      <alignment horizontal="center" vertical="center" wrapText="1"/>
    </xf>
    <xf numFmtId="0" fontId="24" fillId="0" borderId="2" xfId="0" applyFont="1" applyBorder="1" applyAlignment="1">
      <alignment horizontal="center" vertical="center" wrapText="1"/>
    </xf>
    <xf numFmtId="0" fontId="30" fillId="0" borderId="0" xfId="0" applyFont="1" applyBorder="1" applyAlignment="1">
      <alignment horizontal="center" vertical="center" wrapText="1"/>
    </xf>
    <xf numFmtId="0" fontId="29" fillId="0" borderId="6" xfId="0" applyFont="1" applyBorder="1" applyAlignment="1">
      <alignment horizontal="center" vertical="center"/>
    </xf>
    <xf numFmtId="0" fontId="29" fillId="0" borderId="6" xfId="0" applyFont="1" applyBorder="1" applyAlignment="1">
      <alignment vertical="center"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29" fillId="0" borderId="6" xfId="0" applyFont="1" applyBorder="1" applyAlignment="1">
      <alignment horizontal="justify" vertical="center" wrapText="1"/>
    </xf>
    <xf numFmtId="0" fontId="22" fillId="0" borderId="0" xfId="0" applyFont="1" applyBorder="1"/>
    <xf numFmtId="0" fontId="33"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24" fillId="0" borderId="1" xfId="0" applyFont="1" applyBorder="1" applyAlignment="1">
      <alignment horizontal="center" vertical="center" wrapText="1"/>
    </xf>
    <xf numFmtId="0" fontId="29" fillId="0" borderId="1" xfId="0" applyFont="1" applyBorder="1" applyAlignment="1">
      <alignment horizontal="center" vertical="center"/>
    </xf>
    <xf numFmtId="0" fontId="25" fillId="0" borderId="1" xfId="0" applyFont="1" applyBorder="1" applyAlignment="1">
      <alignment horizontal="center" vertical="center"/>
    </xf>
    <xf numFmtId="0" fontId="24" fillId="0" borderId="1" xfId="0" applyFont="1" applyBorder="1" applyAlignment="1">
      <alignment horizontal="center" vertical="center" wrapText="1"/>
    </xf>
    <xf numFmtId="0" fontId="0" fillId="0" borderId="0" xfId="0" applyFont="1"/>
    <xf numFmtId="0" fontId="19" fillId="0" borderId="0" xfId="0" applyFont="1" applyAlignment="1">
      <alignment horizontal="center" vertical="center" wrapText="1"/>
    </xf>
    <xf numFmtId="0" fontId="18" fillId="0" borderId="0" xfId="0" applyFont="1" applyAlignment="1">
      <alignment horizontal="center" vertical="center"/>
    </xf>
    <xf numFmtId="0" fontId="15" fillId="0" borderId="0" xfId="0" applyFont="1" applyAlignment="1">
      <alignment horizont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8" fillId="0" borderId="0" xfId="0" applyFont="1" applyAlignment="1">
      <alignment horizontal="center" vertical="center" wrapText="1"/>
    </xf>
    <xf numFmtId="0" fontId="29" fillId="0" borderId="0" xfId="0" applyFont="1" applyBorder="1" applyAlignment="1">
      <alignment horizontal="center" vertical="center" wrapText="1"/>
    </xf>
    <xf numFmtId="0" fontId="27" fillId="0" borderId="0" xfId="0" applyFont="1" applyAlignment="1">
      <alignment horizontal="center"/>
    </xf>
    <xf numFmtId="0" fontId="28" fillId="0" borderId="0" xfId="0" applyFont="1" applyAlignment="1">
      <alignment horizontal="center" vertical="center" wrapText="1"/>
    </xf>
    <xf numFmtId="0" fontId="29" fillId="0" borderId="8" xfId="0" applyFont="1" applyBorder="1" applyAlignment="1">
      <alignment horizontal="center" vertical="center"/>
    </xf>
    <xf numFmtId="0" fontId="29" fillId="0" borderId="11" xfId="0" applyFont="1" applyBorder="1" applyAlignment="1">
      <alignment horizontal="center" vertical="center"/>
    </xf>
    <xf numFmtId="0" fontId="29" fillId="0" borderId="9"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15" fillId="0" borderId="10"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0" xfId="0" applyFont="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10"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7" fillId="0" borderId="0" xfId="0" applyFont="1" applyAlignment="1">
      <alignment horizontal="center" wrapText="1"/>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B1" workbookViewId="0">
      <selection activeCell="H15" sqref="H15"/>
    </sheetView>
  </sheetViews>
  <sheetFormatPr defaultColWidth="9.140625" defaultRowHeight="18.75" x14ac:dyDescent="0.3"/>
  <cols>
    <col min="1" max="2" width="7.85546875" style="83" customWidth="1"/>
    <col min="3" max="3" width="53.140625" style="80" customWidth="1"/>
    <col min="4" max="4" width="19.42578125" style="85" customWidth="1"/>
    <col min="5" max="5" width="18.5703125" style="85" customWidth="1"/>
    <col min="6" max="16384" width="9.140625" style="80"/>
  </cols>
  <sheetData>
    <row r="1" spans="1:8" ht="23.25" customHeight="1" x14ac:dyDescent="0.3">
      <c r="B1" s="258" t="s">
        <v>385</v>
      </c>
      <c r="C1" s="258"/>
      <c r="D1" s="258"/>
      <c r="E1" s="258"/>
    </row>
    <row r="2" spans="1:8" ht="23.25" customHeight="1" x14ac:dyDescent="0.3">
      <c r="B2" s="257" t="s">
        <v>249</v>
      </c>
      <c r="C2" s="257"/>
      <c r="D2" s="257"/>
      <c r="E2" s="257"/>
    </row>
    <row r="3" spans="1:8" ht="38.25" customHeight="1" x14ac:dyDescent="0.3">
      <c r="B3" s="256" t="s">
        <v>382</v>
      </c>
      <c r="C3" s="256"/>
      <c r="D3" s="256"/>
      <c r="E3" s="256"/>
    </row>
    <row r="4" spans="1:8" x14ac:dyDescent="0.3">
      <c r="C4" s="87" t="s">
        <v>67</v>
      </c>
    </row>
    <row r="5" spans="1:8" ht="36.75" customHeight="1" x14ac:dyDescent="0.3">
      <c r="A5" s="79" t="s">
        <v>235</v>
      </c>
      <c r="B5" s="79" t="s">
        <v>235</v>
      </c>
      <c r="C5" s="79" t="s">
        <v>250</v>
      </c>
      <c r="D5" s="79" t="s">
        <v>236</v>
      </c>
      <c r="E5" s="79" t="s">
        <v>237</v>
      </c>
    </row>
    <row r="6" spans="1:8" ht="36.75" customHeight="1" x14ac:dyDescent="0.3">
      <c r="A6" s="81">
        <v>1</v>
      </c>
      <c r="B6" s="81">
        <v>1</v>
      </c>
      <c r="C6" s="82" t="s">
        <v>238</v>
      </c>
      <c r="D6" s="81">
        <v>32</v>
      </c>
      <c r="E6" s="193">
        <v>13255</v>
      </c>
    </row>
    <row r="7" spans="1:8" ht="36.75" customHeight="1" x14ac:dyDescent="0.3">
      <c r="A7" s="81">
        <v>2</v>
      </c>
      <c r="B7" s="81">
        <v>2</v>
      </c>
      <c r="C7" s="82" t="s">
        <v>239</v>
      </c>
      <c r="D7" s="81">
        <v>65</v>
      </c>
      <c r="E7" s="193">
        <v>7981</v>
      </c>
    </row>
    <row r="8" spans="1:8" ht="36.75" customHeight="1" x14ac:dyDescent="0.3">
      <c r="A8" s="81">
        <v>3</v>
      </c>
      <c r="B8" s="81">
        <v>3</v>
      </c>
      <c r="C8" s="82" t="s">
        <v>240</v>
      </c>
      <c r="D8" s="81">
        <v>46</v>
      </c>
      <c r="E8" s="193">
        <v>4603</v>
      </c>
    </row>
    <row r="9" spans="1:8" ht="36.75" customHeight="1" x14ac:dyDescent="0.3">
      <c r="A9" s="81">
        <v>4</v>
      </c>
      <c r="B9" s="81">
        <v>4</v>
      </c>
      <c r="C9" s="82" t="s">
        <v>241</v>
      </c>
      <c r="D9" s="81">
        <v>25</v>
      </c>
      <c r="E9" s="193">
        <v>1436</v>
      </c>
    </row>
    <row r="10" spans="1:8" ht="36.75" customHeight="1" x14ac:dyDescent="0.3">
      <c r="A10" s="81">
        <v>5</v>
      </c>
      <c r="B10" s="81">
        <v>5</v>
      </c>
      <c r="C10" s="82" t="s">
        <v>242</v>
      </c>
      <c r="D10" s="81">
        <v>29</v>
      </c>
      <c r="E10" s="193">
        <v>899</v>
      </c>
    </row>
    <row r="11" spans="1:8" ht="36.75" customHeight="1" x14ac:dyDescent="0.3">
      <c r="A11" s="81">
        <v>6</v>
      </c>
      <c r="B11" s="81">
        <v>6</v>
      </c>
      <c r="C11" s="82" t="s">
        <v>243</v>
      </c>
      <c r="D11" s="81">
        <v>35</v>
      </c>
      <c r="E11" s="193">
        <v>1895</v>
      </c>
    </row>
    <row r="12" spans="1:8" ht="36.75" customHeight="1" x14ac:dyDescent="0.3">
      <c r="A12" s="81">
        <v>7</v>
      </c>
      <c r="B12" s="81">
        <v>7</v>
      </c>
      <c r="C12" s="82" t="s">
        <v>244</v>
      </c>
      <c r="D12" s="81">
        <v>23</v>
      </c>
      <c r="E12" s="193">
        <v>1918</v>
      </c>
    </row>
    <row r="13" spans="1:8" ht="36.75" customHeight="1" x14ac:dyDescent="0.3">
      <c r="A13" s="81">
        <v>8</v>
      </c>
      <c r="B13" s="81">
        <v>8</v>
      </c>
      <c r="C13" s="82" t="s">
        <v>245</v>
      </c>
      <c r="D13" s="81">
        <v>6</v>
      </c>
      <c r="E13" s="193">
        <v>272</v>
      </c>
      <c r="H13" s="84"/>
    </row>
    <row r="14" spans="1:8" ht="36.75" customHeight="1" x14ac:dyDescent="0.3">
      <c r="A14" s="81">
        <v>9</v>
      </c>
      <c r="B14" s="81">
        <v>9</v>
      </c>
      <c r="C14" s="82" t="s">
        <v>246</v>
      </c>
      <c r="D14" s="81">
        <v>36</v>
      </c>
      <c r="E14" s="193">
        <v>722</v>
      </c>
    </row>
    <row r="15" spans="1:8" ht="36.75" customHeight="1" x14ac:dyDescent="0.3">
      <c r="A15" s="81">
        <v>10</v>
      </c>
      <c r="B15" s="81">
        <v>10</v>
      </c>
      <c r="C15" s="82" t="s">
        <v>247</v>
      </c>
      <c r="D15" s="81">
        <v>26</v>
      </c>
      <c r="E15" s="193">
        <v>460</v>
      </c>
    </row>
    <row r="16" spans="1:8" ht="36.75" customHeight="1" x14ac:dyDescent="0.3">
      <c r="A16" s="81">
        <v>11</v>
      </c>
      <c r="B16" s="81">
        <v>11</v>
      </c>
      <c r="C16" s="82" t="s">
        <v>248</v>
      </c>
      <c r="D16" s="81">
        <v>58</v>
      </c>
      <c r="E16" s="193">
        <v>3706</v>
      </c>
    </row>
    <row r="17" spans="1:5" ht="36.75" customHeight="1" x14ac:dyDescent="0.3">
      <c r="A17" s="81">
        <v>12</v>
      </c>
      <c r="B17" s="81">
        <v>12</v>
      </c>
      <c r="C17" s="88" t="s">
        <v>251</v>
      </c>
      <c r="D17" s="81">
        <v>17</v>
      </c>
      <c r="E17" s="193">
        <v>151</v>
      </c>
    </row>
    <row r="18" spans="1:5" ht="36.75" customHeight="1" x14ac:dyDescent="0.3">
      <c r="A18" s="81">
        <v>13</v>
      </c>
      <c r="B18" s="81">
        <v>13</v>
      </c>
      <c r="C18" s="88" t="s">
        <v>252</v>
      </c>
      <c r="D18" s="79">
        <v>21</v>
      </c>
      <c r="E18" s="90">
        <v>332</v>
      </c>
    </row>
    <row r="19" spans="1:5" s="85" customFormat="1" ht="36.75" customHeight="1" x14ac:dyDescent="0.25">
      <c r="A19" s="162"/>
      <c r="B19" s="79"/>
      <c r="C19" s="161" t="s">
        <v>333</v>
      </c>
      <c r="D19" s="79">
        <f>SUM(D6:D18)</f>
        <v>419</v>
      </c>
      <c r="E19" s="90">
        <f>SUM(E6:E18)</f>
        <v>37630</v>
      </c>
    </row>
    <row r="21" spans="1:5" x14ac:dyDescent="0.3">
      <c r="D21" s="218" t="e">
        <f>D19+'Phụ lục 2'!E13+'Phu luc 02.'!#REF!</f>
        <v>#REF!</v>
      </c>
      <c r="E21" s="218" t="e">
        <f>E19+'Phụ lục 2'!F13+'Phu luc 02.'!#REF!</f>
        <v>#REF!</v>
      </c>
    </row>
  </sheetData>
  <mergeCells count="3">
    <mergeCell ref="B3:E3"/>
    <mergeCell ref="B2:E2"/>
    <mergeCell ref="B1:E1"/>
  </mergeCells>
  <printOptions horizontalCentered="1"/>
  <pageMargins left="0.45" right="0.45" top="0.5" bottom="0.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workbookViewId="0">
      <selection activeCell="Q10" sqref="Q10"/>
    </sheetView>
  </sheetViews>
  <sheetFormatPr defaultColWidth="9.140625" defaultRowHeight="15.75" x14ac:dyDescent="0.25"/>
  <cols>
    <col min="1" max="1" width="7" style="8" customWidth="1"/>
    <col min="2" max="2" width="32.7109375" style="7" customWidth="1"/>
    <col min="3" max="3" width="30.7109375" style="7" customWidth="1"/>
    <col min="4" max="4" width="28.7109375" style="8" customWidth="1"/>
    <col min="5" max="5" width="15" style="8" hidden="1" customWidth="1"/>
    <col min="6" max="6" width="9.140625" style="8" customWidth="1"/>
    <col min="7" max="7" width="7.7109375" style="8" customWidth="1"/>
    <col min="8" max="8" width="10.7109375" style="8" hidden="1" customWidth="1"/>
    <col min="9" max="9" width="10" style="58" hidden="1" customWidth="1"/>
    <col min="10" max="10" width="10.28515625" style="67" hidden="1" customWidth="1"/>
    <col min="11" max="11" width="10.28515625" style="74" hidden="1" customWidth="1"/>
    <col min="12" max="12" width="9.85546875" style="8" hidden="1" customWidth="1"/>
    <col min="13" max="13" width="15.85546875" style="8" customWidth="1"/>
    <col min="14" max="14" width="9.28515625" style="8" customWidth="1"/>
    <col min="15" max="15" width="11.42578125" style="8" customWidth="1"/>
    <col min="16" max="16" width="18" style="6" customWidth="1"/>
    <col min="17" max="17" width="20" style="6" customWidth="1"/>
    <col min="18" max="18" width="22.140625" style="6" customWidth="1"/>
    <col min="19" max="19" width="10.28515625" style="6" customWidth="1"/>
    <col min="20" max="20" width="59.42578125" style="6" customWidth="1"/>
    <col min="21" max="16384" width="9.140625" style="6"/>
  </cols>
  <sheetData>
    <row r="1" spans="1:18" s="12" customFormat="1" ht="25.5" customHeight="1" x14ac:dyDescent="0.25">
      <c r="A1" s="11"/>
      <c r="B1" s="10"/>
      <c r="C1" s="10"/>
      <c r="D1" s="11"/>
      <c r="E1" s="11"/>
      <c r="F1" s="11"/>
      <c r="G1" s="11"/>
      <c r="H1" s="11"/>
      <c r="I1" s="46"/>
      <c r="J1" s="59"/>
      <c r="K1" s="68"/>
      <c r="L1" s="11"/>
      <c r="M1" s="11"/>
      <c r="N1" s="11"/>
      <c r="O1" s="11"/>
    </row>
    <row r="2" spans="1:18" s="14" customFormat="1" ht="38.25" customHeight="1" x14ac:dyDescent="0.25">
      <c r="A2" s="95" t="s">
        <v>0</v>
      </c>
      <c r="B2" s="325" t="s">
        <v>1</v>
      </c>
      <c r="C2" s="326"/>
      <c r="D2" s="327" t="s">
        <v>5</v>
      </c>
      <c r="E2" s="327"/>
      <c r="F2" s="327"/>
      <c r="G2" s="327"/>
      <c r="H2" s="327"/>
      <c r="I2" s="327"/>
      <c r="J2" s="327"/>
      <c r="K2" s="327"/>
      <c r="L2" s="327"/>
      <c r="M2" s="327"/>
      <c r="N2" s="95"/>
      <c r="O2" s="13"/>
    </row>
    <row r="3" spans="1:18" s="14" customFormat="1" ht="38.25" customHeight="1" x14ac:dyDescent="0.25">
      <c r="A3" s="307"/>
      <c r="B3" s="328" t="s">
        <v>6</v>
      </c>
      <c r="C3" s="330" t="s">
        <v>204</v>
      </c>
      <c r="D3" s="316" t="s">
        <v>213</v>
      </c>
      <c r="E3" s="331"/>
      <c r="F3" s="331"/>
      <c r="G3" s="331"/>
      <c r="H3" s="317"/>
      <c r="I3" s="316" t="s">
        <v>209</v>
      </c>
      <c r="J3" s="317"/>
      <c r="K3" s="69"/>
      <c r="L3" s="311" t="s">
        <v>7</v>
      </c>
      <c r="M3" s="311" t="s">
        <v>38</v>
      </c>
      <c r="N3" s="311" t="s">
        <v>281</v>
      </c>
      <c r="O3" s="311" t="s">
        <v>34</v>
      </c>
    </row>
    <row r="4" spans="1:18" s="33" customFormat="1" ht="46.5" customHeight="1" x14ac:dyDescent="0.25">
      <c r="A4" s="309"/>
      <c r="B4" s="329"/>
      <c r="C4" s="330"/>
      <c r="D4" s="332" t="s">
        <v>211</v>
      </c>
      <c r="E4" s="333"/>
      <c r="F4" s="334"/>
      <c r="G4" s="32" t="s">
        <v>212</v>
      </c>
      <c r="H4" s="15" t="s">
        <v>228</v>
      </c>
      <c r="I4" s="47" t="s">
        <v>214</v>
      </c>
      <c r="J4" s="60" t="s">
        <v>205</v>
      </c>
      <c r="K4" s="70" t="s">
        <v>233</v>
      </c>
      <c r="L4" s="312"/>
      <c r="M4" s="312"/>
      <c r="N4" s="312"/>
      <c r="O4" s="312"/>
    </row>
    <row r="5" spans="1:18" s="14" customFormat="1" ht="38.25" customHeight="1" x14ac:dyDescent="0.25">
      <c r="A5" s="35">
        <f>A7+A20+A34+A38+A60+A64+A73+A79+A90+A94+A96+A105</f>
        <v>86</v>
      </c>
      <c r="B5" s="314"/>
      <c r="C5" s="315"/>
      <c r="D5" s="38"/>
      <c r="E5" s="35"/>
      <c r="F5" s="45">
        <f>SUM(F6:F105)</f>
        <v>48</v>
      </c>
      <c r="G5" s="45">
        <f>SUM(G7:G105)</f>
        <v>17</v>
      </c>
      <c r="H5" s="45">
        <f t="shared" ref="H5:L5" si="0">SUM(H7:H105)</f>
        <v>44</v>
      </c>
      <c r="I5" s="45">
        <f t="shared" si="0"/>
        <v>18</v>
      </c>
      <c r="J5" s="45">
        <f t="shared" si="0"/>
        <v>14</v>
      </c>
      <c r="K5" s="45">
        <v>39</v>
      </c>
      <c r="L5" s="45">
        <f t="shared" si="0"/>
        <v>41</v>
      </c>
      <c r="M5" s="35"/>
      <c r="N5" s="102">
        <f>(N6+N8+N21+N35+N61+N65+N91+N95+N97)</f>
        <v>41</v>
      </c>
      <c r="O5" s="95">
        <f>(O6+O8+O21+O35+O61+O65+O91+O95+O97)</f>
        <v>17466</v>
      </c>
    </row>
    <row r="6" spans="1:18" s="14" customFormat="1" ht="38.25" customHeight="1" x14ac:dyDescent="0.25">
      <c r="A6" s="35" t="s">
        <v>2</v>
      </c>
      <c r="B6" s="314" t="s">
        <v>3</v>
      </c>
      <c r="C6" s="315"/>
      <c r="D6" s="37"/>
      <c r="E6" s="35"/>
      <c r="F6" s="45"/>
      <c r="G6" s="45"/>
      <c r="H6" s="45"/>
      <c r="I6" s="45"/>
      <c r="J6" s="45"/>
      <c r="K6" s="45"/>
      <c r="L6" s="45"/>
      <c r="M6" s="96" t="s">
        <v>278</v>
      </c>
      <c r="N6" s="96"/>
      <c r="O6" s="95">
        <f>O7</f>
        <v>16</v>
      </c>
    </row>
    <row r="7" spans="1:18" s="12" customFormat="1" ht="38.25" customHeight="1" x14ac:dyDescent="0.25">
      <c r="A7" s="15">
        <v>1</v>
      </c>
      <c r="B7" s="16" t="s">
        <v>37</v>
      </c>
      <c r="C7" s="16" t="s">
        <v>4</v>
      </c>
      <c r="D7" s="19" t="s">
        <v>4</v>
      </c>
      <c r="E7" s="15"/>
      <c r="F7" s="15"/>
      <c r="G7" s="15">
        <v>1</v>
      </c>
      <c r="H7" s="15">
        <v>1</v>
      </c>
      <c r="I7" s="49"/>
      <c r="J7" s="62">
        <v>1</v>
      </c>
      <c r="K7" s="71"/>
      <c r="L7" s="15">
        <v>1</v>
      </c>
      <c r="M7" s="15" t="s">
        <v>277</v>
      </c>
      <c r="N7" s="15"/>
      <c r="O7" s="15">
        <v>16</v>
      </c>
    </row>
    <row r="8" spans="1:18" s="17" customFormat="1" ht="36" customHeight="1" x14ac:dyDescent="0.25">
      <c r="A8" s="35" t="s">
        <v>8</v>
      </c>
      <c r="B8" s="314" t="s">
        <v>9</v>
      </c>
      <c r="C8" s="315"/>
      <c r="D8" s="37"/>
      <c r="E8" s="37"/>
      <c r="F8" s="37"/>
      <c r="G8" s="37"/>
      <c r="H8" s="37"/>
      <c r="I8" s="37"/>
      <c r="J8" s="37"/>
      <c r="K8" s="38"/>
      <c r="L8" s="35"/>
      <c r="M8" s="38"/>
      <c r="N8" s="38">
        <f>SUM(N9:N20)</f>
        <v>6</v>
      </c>
      <c r="O8" s="13">
        <f>SUM(O9:O20)</f>
        <v>170</v>
      </c>
    </row>
    <row r="9" spans="1:18" s="12" customFormat="1" ht="50.25" customHeight="1" x14ac:dyDescent="0.25">
      <c r="A9" s="209">
        <v>1</v>
      </c>
      <c r="B9" s="210" t="s">
        <v>10</v>
      </c>
      <c r="C9" s="211" t="s">
        <v>30</v>
      </c>
      <c r="D9" s="212" t="s">
        <v>32</v>
      </c>
      <c r="E9" s="209" t="s">
        <v>36</v>
      </c>
      <c r="F9" s="209">
        <v>1</v>
      </c>
      <c r="G9" s="209"/>
      <c r="H9" s="209" t="s">
        <v>40</v>
      </c>
      <c r="I9" s="209"/>
      <c r="J9" s="209"/>
      <c r="K9" s="213" t="s">
        <v>232</v>
      </c>
      <c r="L9" s="214"/>
      <c r="M9" s="209" t="s">
        <v>40</v>
      </c>
      <c r="N9" s="209">
        <v>1</v>
      </c>
      <c r="O9" s="209">
        <v>27</v>
      </c>
      <c r="P9" s="113"/>
      <c r="R9" s="113"/>
    </row>
    <row r="10" spans="1:18" s="12" customFormat="1" ht="36" customHeight="1" x14ac:dyDescent="0.25">
      <c r="A10" s="15">
        <v>2</v>
      </c>
      <c r="B10" s="20" t="s">
        <v>11</v>
      </c>
      <c r="C10" s="20" t="s">
        <v>29</v>
      </c>
      <c r="D10" s="20" t="s">
        <v>29</v>
      </c>
      <c r="E10" s="15" t="s">
        <v>35</v>
      </c>
      <c r="F10" s="15">
        <v>1</v>
      </c>
      <c r="G10" s="15"/>
      <c r="H10" s="15">
        <v>1</v>
      </c>
      <c r="I10" s="50"/>
      <c r="J10" s="62"/>
      <c r="K10" s="15">
        <v>1</v>
      </c>
      <c r="L10" s="15">
        <v>1</v>
      </c>
      <c r="M10" s="15"/>
      <c r="N10" s="15"/>
      <c r="O10" s="15">
        <v>10</v>
      </c>
    </row>
    <row r="11" spans="1:18" s="12" customFormat="1" ht="36" customHeight="1" x14ac:dyDescent="0.25">
      <c r="A11" s="209">
        <v>3</v>
      </c>
      <c r="B11" s="210" t="s">
        <v>12</v>
      </c>
      <c r="C11" s="215" t="s">
        <v>31</v>
      </c>
      <c r="D11" s="215" t="s">
        <v>31</v>
      </c>
      <c r="E11" s="209" t="s">
        <v>24</v>
      </c>
      <c r="F11" s="209">
        <v>1</v>
      </c>
      <c r="G11" s="209"/>
      <c r="H11" s="209"/>
      <c r="I11" s="209"/>
      <c r="J11" s="209"/>
      <c r="K11" s="209">
        <v>1</v>
      </c>
      <c r="L11" s="209"/>
      <c r="M11" s="209" t="s">
        <v>39</v>
      </c>
      <c r="N11" s="209">
        <v>1</v>
      </c>
      <c r="O11" s="209">
        <v>19</v>
      </c>
    </row>
    <row r="12" spans="1:18" s="12" customFormat="1" ht="36" customHeight="1" x14ac:dyDescent="0.25">
      <c r="A12" s="209">
        <v>4</v>
      </c>
      <c r="B12" s="210" t="s">
        <v>13</v>
      </c>
      <c r="C12" s="215" t="s">
        <v>31</v>
      </c>
      <c r="D12" s="215"/>
      <c r="E12" s="209" t="s">
        <v>24</v>
      </c>
      <c r="F12" s="209"/>
      <c r="G12" s="209"/>
      <c r="H12" s="209"/>
      <c r="I12" s="209"/>
      <c r="J12" s="209"/>
      <c r="K12" s="209">
        <v>1</v>
      </c>
      <c r="L12" s="209"/>
      <c r="M12" s="209" t="s">
        <v>39</v>
      </c>
      <c r="N12" s="209">
        <v>1</v>
      </c>
      <c r="O12" s="209">
        <v>3</v>
      </c>
    </row>
    <row r="13" spans="1:18" s="12" customFormat="1" ht="36" customHeight="1" x14ac:dyDescent="0.25">
      <c r="A13" s="15">
        <v>5</v>
      </c>
      <c r="B13" s="20" t="s">
        <v>14</v>
      </c>
      <c r="C13" s="20" t="s">
        <v>28</v>
      </c>
      <c r="D13" s="20" t="s">
        <v>28</v>
      </c>
      <c r="E13" s="15" t="s">
        <v>24</v>
      </c>
      <c r="F13" s="15">
        <v>1</v>
      </c>
      <c r="G13" s="15"/>
      <c r="H13" s="15">
        <v>1</v>
      </c>
      <c r="I13" s="51"/>
      <c r="J13" s="62"/>
      <c r="K13" s="15">
        <v>1</v>
      </c>
      <c r="L13" s="15">
        <v>1</v>
      </c>
      <c r="M13" s="15"/>
      <c r="N13" s="15"/>
      <c r="O13" s="15">
        <v>14</v>
      </c>
    </row>
    <row r="14" spans="1:18" s="12" customFormat="1" ht="36" customHeight="1" x14ac:dyDescent="0.25">
      <c r="A14" s="15">
        <v>6</v>
      </c>
      <c r="B14" s="20" t="s">
        <v>15</v>
      </c>
      <c r="C14" s="20" t="s">
        <v>27</v>
      </c>
      <c r="D14" s="20" t="s">
        <v>27</v>
      </c>
      <c r="E14" s="15" t="s">
        <v>24</v>
      </c>
      <c r="F14" s="15">
        <v>1</v>
      </c>
      <c r="G14" s="15"/>
      <c r="H14" s="15">
        <v>1</v>
      </c>
      <c r="I14" s="51"/>
      <c r="J14" s="62"/>
      <c r="K14" s="15">
        <v>1</v>
      </c>
      <c r="L14" s="15">
        <v>1</v>
      </c>
      <c r="M14" s="15"/>
      <c r="N14" s="15"/>
      <c r="O14" s="15">
        <v>24</v>
      </c>
    </row>
    <row r="15" spans="1:18" s="12" customFormat="1" ht="36" customHeight="1" x14ac:dyDescent="0.25">
      <c r="A15" s="216">
        <v>7</v>
      </c>
      <c r="B15" s="210" t="s">
        <v>16</v>
      </c>
      <c r="C15" s="210" t="s">
        <v>26</v>
      </c>
      <c r="D15" s="210" t="s">
        <v>26</v>
      </c>
      <c r="E15" s="216" t="s">
        <v>24</v>
      </c>
      <c r="F15" s="216">
        <v>1</v>
      </c>
      <c r="G15" s="216"/>
      <c r="H15" s="216">
        <v>1</v>
      </c>
      <c r="I15" s="216"/>
      <c r="J15" s="216"/>
      <c r="K15" s="216">
        <v>1</v>
      </c>
      <c r="L15" s="216">
        <v>1</v>
      </c>
      <c r="M15" s="216"/>
      <c r="N15" s="216">
        <v>1</v>
      </c>
      <c r="O15" s="216">
        <v>17</v>
      </c>
    </row>
    <row r="16" spans="1:18" s="12" customFormat="1" ht="36" customHeight="1" x14ac:dyDescent="0.25">
      <c r="A16" s="15">
        <v>8</v>
      </c>
      <c r="B16" s="20" t="s">
        <v>17</v>
      </c>
      <c r="C16" s="20" t="s">
        <v>25</v>
      </c>
      <c r="D16" s="20" t="s">
        <v>25</v>
      </c>
      <c r="E16" s="15" t="s">
        <v>24</v>
      </c>
      <c r="F16" s="15">
        <v>1</v>
      </c>
      <c r="G16" s="15"/>
      <c r="H16" s="15">
        <v>1</v>
      </c>
      <c r="I16" s="51"/>
      <c r="J16" s="62"/>
      <c r="K16" s="15">
        <v>1</v>
      </c>
      <c r="L16" s="15">
        <v>1</v>
      </c>
      <c r="M16" s="15"/>
      <c r="N16" s="15"/>
      <c r="O16" s="15">
        <v>11</v>
      </c>
    </row>
    <row r="17" spans="1:15" s="12" customFormat="1" ht="36" customHeight="1" x14ac:dyDescent="0.25">
      <c r="A17" s="15">
        <v>9</v>
      </c>
      <c r="B17" s="20" t="s">
        <v>18</v>
      </c>
      <c r="C17" s="20" t="s">
        <v>23</v>
      </c>
      <c r="D17" s="20" t="s">
        <v>23</v>
      </c>
      <c r="E17" s="15" t="s">
        <v>24</v>
      </c>
      <c r="F17" s="15">
        <v>1</v>
      </c>
      <c r="G17" s="15"/>
      <c r="H17" s="15">
        <v>1</v>
      </c>
      <c r="I17" s="51"/>
      <c r="J17" s="62"/>
      <c r="K17" s="15">
        <v>1</v>
      </c>
      <c r="L17" s="15">
        <v>1</v>
      </c>
      <c r="M17" s="15"/>
      <c r="N17" s="15"/>
      <c r="O17" s="15">
        <v>7</v>
      </c>
    </row>
    <row r="18" spans="1:15" s="12" customFormat="1" ht="36" customHeight="1" x14ac:dyDescent="0.25">
      <c r="A18" s="209">
        <v>10</v>
      </c>
      <c r="B18" s="210" t="s">
        <v>19</v>
      </c>
      <c r="C18" s="217" t="s">
        <v>23</v>
      </c>
      <c r="D18" s="215"/>
      <c r="E18" s="209" t="s">
        <v>24</v>
      </c>
      <c r="F18" s="209"/>
      <c r="G18" s="209"/>
      <c r="H18" s="209"/>
      <c r="I18" s="209"/>
      <c r="J18" s="209"/>
      <c r="K18" s="209">
        <v>1</v>
      </c>
      <c r="L18" s="209"/>
      <c r="M18" s="209" t="s">
        <v>39</v>
      </c>
      <c r="N18" s="209">
        <v>1</v>
      </c>
      <c r="O18" s="209">
        <v>4</v>
      </c>
    </row>
    <row r="19" spans="1:15" s="12" customFormat="1" ht="36" customHeight="1" x14ac:dyDescent="0.25">
      <c r="A19" s="209">
        <v>11</v>
      </c>
      <c r="B19" s="210" t="s">
        <v>20</v>
      </c>
      <c r="C19" s="217" t="s">
        <v>23</v>
      </c>
      <c r="D19" s="215"/>
      <c r="E19" s="209" t="s">
        <v>24</v>
      </c>
      <c r="F19" s="209"/>
      <c r="G19" s="209"/>
      <c r="H19" s="209"/>
      <c r="I19" s="209"/>
      <c r="J19" s="209"/>
      <c r="K19" s="209">
        <v>1</v>
      </c>
      <c r="L19" s="209"/>
      <c r="M19" s="209" t="s">
        <v>39</v>
      </c>
      <c r="N19" s="209">
        <v>1</v>
      </c>
      <c r="O19" s="209">
        <v>9</v>
      </c>
    </row>
    <row r="20" spans="1:15" s="12" customFormat="1" ht="36" customHeight="1" x14ac:dyDescent="0.25">
      <c r="A20" s="15">
        <v>12</v>
      </c>
      <c r="B20" s="20" t="s">
        <v>21</v>
      </c>
      <c r="C20" s="20" t="s">
        <v>22</v>
      </c>
      <c r="D20" s="20" t="s">
        <v>22</v>
      </c>
      <c r="E20" s="15" t="s">
        <v>24</v>
      </c>
      <c r="F20" s="15">
        <v>1</v>
      </c>
      <c r="G20" s="15"/>
      <c r="H20" s="15">
        <v>1</v>
      </c>
      <c r="I20" s="50"/>
      <c r="J20" s="62"/>
      <c r="K20" s="15">
        <v>1</v>
      </c>
      <c r="L20" s="15">
        <v>1</v>
      </c>
      <c r="M20" s="15"/>
      <c r="N20" s="15"/>
      <c r="O20" s="15">
        <v>25</v>
      </c>
    </row>
    <row r="21" spans="1:15" s="21" customFormat="1" ht="38.25" customHeight="1" x14ac:dyDescent="0.25">
      <c r="A21" s="35" t="s">
        <v>41</v>
      </c>
      <c r="B21" s="314" t="s">
        <v>42</v>
      </c>
      <c r="C21" s="315"/>
      <c r="D21" s="37"/>
      <c r="E21" s="37"/>
      <c r="F21" s="37"/>
      <c r="G21" s="37"/>
      <c r="H21" s="37"/>
      <c r="I21" s="48"/>
      <c r="J21" s="61"/>
      <c r="K21" s="76"/>
      <c r="L21" s="35"/>
      <c r="M21" s="37" t="s">
        <v>278</v>
      </c>
      <c r="N21" s="38">
        <v>0</v>
      </c>
      <c r="O21" s="13">
        <f>SUM(O22:O34)</f>
        <v>9030</v>
      </c>
    </row>
    <row r="22" spans="1:15" s="12" customFormat="1" ht="38.25" customHeight="1" x14ac:dyDescent="0.25">
      <c r="A22" s="15">
        <v>1</v>
      </c>
      <c r="B22" s="16" t="s">
        <v>43</v>
      </c>
      <c r="C22" s="16" t="s">
        <v>56</v>
      </c>
      <c r="D22" s="16" t="s">
        <v>56</v>
      </c>
      <c r="E22" s="15" t="s">
        <v>71</v>
      </c>
      <c r="F22" s="15">
        <v>1</v>
      </c>
      <c r="G22" s="15"/>
      <c r="H22" s="15">
        <v>1</v>
      </c>
      <c r="I22" s="52"/>
      <c r="J22" s="62">
        <v>1</v>
      </c>
      <c r="K22" s="71"/>
      <c r="L22" s="15">
        <v>1</v>
      </c>
      <c r="M22" s="15"/>
      <c r="N22" s="15"/>
      <c r="O22" s="15">
        <v>997</v>
      </c>
    </row>
    <row r="23" spans="1:15" ht="37.5" customHeight="1" x14ac:dyDescent="0.25">
      <c r="A23" s="5">
        <v>2</v>
      </c>
      <c r="B23" s="3" t="s">
        <v>44</v>
      </c>
      <c r="C23" s="3" t="s">
        <v>57</v>
      </c>
      <c r="D23" s="3" t="s">
        <v>57</v>
      </c>
      <c r="E23" s="5" t="s">
        <v>72</v>
      </c>
      <c r="F23" s="5">
        <v>1</v>
      </c>
      <c r="G23" s="5"/>
      <c r="H23" s="15">
        <v>1</v>
      </c>
      <c r="I23" s="52"/>
      <c r="J23" s="62">
        <v>1</v>
      </c>
      <c r="K23" s="72"/>
      <c r="L23" s="15">
        <v>1</v>
      </c>
      <c r="M23" s="5"/>
      <c r="N23" s="5"/>
      <c r="O23" s="5">
        <v>26</v>
      </c>
    </row>
    <row r="24" spans="1:15" ht="25.5" customHeight="1" x14ac:dyDescent="0.25">
      <c r="A24" s="5">
        <v>3</v>
      </c>
      <c r="B24" s="3" t="s">
        <v>45</v>
      </c>
      <c r="C24" s="3" t="s">
        <v>58</v>
      </c>
      <c r="D24" s="3" t="s">
        <v>58</v>
      </c>
      <c r="E24" s="5" t="s">
        <v>24</v>
      </c>
      <c r="F24" s="5">
        <v>1</v>
      </c>
      <c r="G24" s="5"/>
      <c r="H24" s="15">
        <v>1</v>
      </c>
      <c r="I24" s="52"/>
      <c r="J24" s="62">
        <v>1</v>
      </c>
      <c r="K24" s="72"/>
      <c r="L24" s="15">
        <v>1</v>
      </c>
      <c r="M24" s="5"/>
      <c r="N24" s="5"/>
      <c r="O24" s="5">
        <v>948</v>
      </c>
    </row>
    <row r="25" spans="1:15" ht="25.5" customHeight="1" x14ac:dyDescent="0.25">
      <c r="A25" s="15">
        <v>4</v>
      </c>
      <c r="B25" s="6" t="s">
        <v>46</v>
      </c>
      <c r="C25" s="3" t="s">
        <v>59</v>
      </c>
      <c r="D25" s="3" t="s">
        <v>59</v>
      </c>
      <c r="E25" s="5" t="s">
        <v>24</v>
      </c>
      <c r="F25" s="5">
        <v>1</v>
      </c>
      <c r="G25" s="5"/>
      <c r="H25" s="15">
        <v>1</v>
      </c>
      <c r="I25" s="52"/>
      <c r="J25" s="62">
        <v>1</v>
      </c>
      <c r="K25" s="72"/>
      <c r="L25" s="15">
        <v>1</v>
      </c>
      <c r="M25" s="5"/>
      <c r="N25" s="5"/>
      <c r="O25" s="5">
        <v>706</v>
      </c>
    </row>
    <row r="26" spans="1:15" ht="25.5" customHeight="1" x14ac:dyDescent="0.25">
      <c r="A26" s="5">
        <v>5</v>
      </c>
      <c r="B26" s="3" t="s">
        <v>49</v>
      </c>
      <c r="C26" s="3" t="s">
        <v>60</v>
      </c>
      <c r="D26" s="3" t="s">
        <v>60</v>
      </c>
      <c r="E26" s="5" t="s">
        <v>24</v>
      </c>
      <c r="F26" s="5">
        <v>1</v>
      </c>
      <c r="G26" s="5"/>
      <c r="H26" s="15">
        <v>1</v>
      </c>
      <c r="I26" s="52"/>
      <c r="J26" s="62">
        <v>1</v>
      </c>
      <c r="K26" s="72"/>
      <c r="L26" s="15">
        <v>1</v>
      </c>
      <c r="M26" s="5"/>
      <c r="N26" s="5"/>
      <c r="O26" s="5">
        <v>1004</v>
      </c>
    </row>
    <row r="27" spans="1:15" ht="25.5" customHeight="1" x14ac:dyDescent="0.25">
      <c r="A27" s="5">
        <v>6</v>
      </c>
      <c r="B27" s="3" t="s">
        <v>48</v>
      </c>
      <c r="C27" s="3" t="s">
        <v>61</v>
      </c>
      <c r="D27" s="3" t="s">
        <v>61</v>
      </c>
      <c r="E27" s="5" t="s">
        <v>24</v>
      </c>
      <c r="F27" s="5">
        <v>1</v>
      </c>
      <c r="G27" s="5"/>
      <c r="H27" s="15">
        <v>1</v>
      </c>
      <c r="I27" s="52"/>
      <c r="J27" s="62">
        <v>1</v>
      </c>
      <c r="K27" s="72"/>
      <c r="L27" s="15">
        <v>1</v>
      </c>
      <c r="M27" s="5"/>
      <c r="N27" s="5"/>
      <c r="O27" s="5">
        <v>889</v>
      </c>
    </row>
    <row r="28" spans="1:15" ht="25.5" customHeight="1" x14ac:dyDescent="0.25">
      <c r="A28" s="15">
        <v>7</v>
      </c>
      <c r="B28" s="3" t="s">
        <v>47</v>
      </c>
      <c r="C28" s="3" t="s">
        <v>63</v>
      </c>
      <c r="D28" s="3" t="s">
        <v>63</v>
      </c>
      <c r="E28" s="5" t="s">
        <v>24</v>
      </c>
      <c r="F28" s="5">
        <v>1</v>
      </c>
      <c r="G28" s="5"/>
      <c r="H28" s="15">
        <v>1</v>
      </c>
      <c r="I28" s="52"/>
      <c r="J28" s="62">
        <v>1</v>
      </c>
      <c r="K28" s="72"/>
      <c r="L28" s="15">
        <v>1</v>
      </c>
      <c r="M28" s="5"/>
      <c r="N28" s="5"/>
      <c r="O28" s="5">
        <v>658</v>
      </c>
    </row>
    <row r="29" spans="1:15" ht="25.5" customHeight="1" x14ac:dyDescent="0.25">
      <c r="A29" s="5">
        <v>8</v>
      </c>
      <c r="B29" s="3" t="s">
        <v>50</v>
      </c>
      <c r="C29" s="3" t="s">
        <v>62</v>
      </c>
      <c r="D29" s="3" t="s">
        <v>62</v>
      </c>
      <c r="E29" s="5" t="s">
        <v>24</v>
      </c>
      <c r="F29" s="5">
        <v>1</v>
      </c>
      <c r="G29" s="5"/>
      <c r="H29" s="15">
        <v>1</v>
      </c>
      <c r="I29" s="52"/>
      <c r="J29" s="62">
        <v>1</v>
      </c>
      <c r="K29" s="72"/>
      <c r="L29" s="15">
        <v>1</v>
      </c>
      <c r="M29" s="5"/>
      <c r="N29" s="5"/>
      <c r="O29" s="5">
        <v>1459</v>
      </c>
    </row>
    <row r="30" spans="1:15" ht="25.5" customHeight="1" x14ac:dyDescent="0.25">
      <c r="A30" s="5">
        <v>9</v>
      </c>
      <c r="B30" s="3" t="s">
        <v>51</v>
      </c>
      <c r="C30" s="3" t="s">
        <v>64</v>
      </c>
      <c r="D30" s="3" t="s">
        <v>64</v>
      </c>
      <c r="E30" s="5" t="s">
        <v>24</v>
      </c>
      <c r="F30" s="5">
        <v>1</v>
      </c>
      <c r="G30" s="5"/>
      <c r="H30" s="15">
        <v>1</v>
      </c>
      <c r="I30" s="52"/>
      <c r="J30" s="62">
        <v>1</v>
      </c>
      <c r="K30" s="72"/>
      <c r="L30" s="15">
        <v>1</v>
      </c>
      <c r="M30" s="5"/>
      <c r="N30" s="5"/>
      <c r="O30" s="5">
        <v>1165</v>
      </c>
    </row>
    <row r="31" spans="1:15" ht="29.25" customHeight="1" x14ac:dyDescent="0.25">
      <c r="A31" s="15">
        <v>10</v>
      </c>
      <c r="B31" s="2" t="s">
        <v>52</v>
      </c>
      <c r="C31" s="2" t="s">
        <v>65</v>
      </c>
      <c r="D31" s="2" t="s">
        <v>65</v>
      </c>
      <c r="E31" s="5" t="s">
        <v>24</v>
      </c>
      <c r="F31" s="5">
        <v>1</v>
      </c>
      <c r="G31" s="5"/>
      <c r="H31" s="15">
        <v>1</v>
      </c>
      <c r="I31" s="52"/>
      <c r="J31" s="62">
        <v>1</v>
      </c>
      <c r="K31" s="73"/>
      <c r="L31" s="15">
        <v>1</v>
      </c>
      <c r="M31" s="4"/>
      <c r="N31" s="4"/>
      <c r="O31" s="4">
        <v>865</v>
      </c>
    </row>
    <row r="32" spans="1:15" ht="29.25" customHeight="1" x14ac:dyDescent="0.25">
      <c r="A32" s="5">
        <v>11</v>
      </c>
      <c r="B32" s="2" t="s">
        <v>53</v>
      </c>
      <c r="C32" s="2" t="s">
        <v>66</v>
      </c>
      <c r="D32" s="2" t="s">
        <v>66</v>
      </c>
      <c r="E32" s="15" t="s">
        <v>71</v>
      </c>
      <c r="F32" s="15">
        <v>1</v>
      </c>
      <c r="G32" s="15"/>
      <c r="H32" s="15">
        <v>1</v>
      </c>
      <c r="I32" s="52"/>
      <c r="J32" s="62">
        <v>1</v>
      </c>
      <c r="K32" s="73"/>
      <c r="L32" s="15">
        <v>1</v>
      </c>
      <c r="M32" s="4"/>
      <c r="N32" s="4"/>
      <c r="O32" s="4">
        <v>218</v>
      </c>
    </row>
    <row r="33" spans="1:16" ht="29.25" customHeight="1" x14ac:dyDescent="0.25">
      <c r="A33" s="5">
        <v>12</v>
      </c>
      <c r="B33" s="3" t="s">
        <v>54</v>
      </c>
      <c r="C33" s="3" t="s">
        <v>68</v>
      </c>
      <c r="D33" s="3" t="s">
        <v>68</v>
      </c>
      <c r="E33" s="3" t="s">
        <v>70</v>
      </c>
      <c r="F33" s="15">
        <v>1</v>
      </c>
      <c r="G33" s="3"/>
      <c r="H33" s="15">
        <v>1</v>
      </c>
      <c r="I33" s="53"/>
      <c r="J33" s="62">
        <v>1</v>
      </c>
      <c r="K33" s="72"/>
      <c r="L33" s="15">
        <v>1</v>
      </c>
      <c r="M33" s="3"/>
      <c r="N33" s="5"/>
      <c r="O33" s="5">
        <v>52</v>
      </c>
    </row>
    <row r="34" spans="1:16" ht="29.25" customHeight="1" x14ac:dyDescent="0.25">
      <c r="A34" s="5">
        <v>13</v>
      </c>
      <c r="B34" s="3" t="s">
        <v>55</v>
      </c>
      <c r="C34" s="3" t="s">
        <v>69</v>
      </c>
      <c r="D34" s="3" t="s">
        <v>69</v>
      </c>
      <c r="E34" s="3" t="s">
        <v>24</v>
      </c>
      <c r="F34" s="15">
        <v>1</v>
      </c>
      <c r="G34" s="3"/>
      <c r="H34" s="15">
        <v>1</v>
      </c>
      <c r="I34" s="53"/>
      <c r="J34" s="62">
        <v>1</v>
      </c>
      <c r="K34" s="72"/>
      <c r="L34" s="15">
        <v>1</v>
      </c>
      <c r="M34" s="3"/>
      <c r="N34" s="5"/>
      <c r="O34" s="5">
        <v>43</v>
      </c>
    </row>
    <row r="35" spans="1:16" ht="29.25" customHeight="1" x14ac:dyDescent="0.25">
      <c r="A35" s="34" t="s">
        <v>73</v>
      </c>
      <c r="B35" s="301" t="s">
        <v>74</v>
      </c>
      <c r="C35" s="302"/>
      <c r="D35" s="36"/>
      <c r="E35" s="36"/>
      <c r="F35" s="36"/>
      <c r="G35" s="36"/>
      <c r="H35" s="36"/>
      <c r="I35" s="54"/>
      <c r="J35" s="65"/>
      <c r="K35" s="77"/>
      <c r="L35" s="34"/>
      <c r="M35" s="36"/>
      <c r="N35" s="34">
        <f>SUM(N37:N60)</f>
        <v>16</v>
      </c>
      <c r="O35" s="97">
        <f>SUM(O37:O60)</f>
        <v>1595</v>
      </c>
    </row>
    <row r="36" spans="1:16" ht="29.25" customHeight="1" x14ac:dyDescent="0.25">
      <c r="A36" s="34"/>
      <c r="B36" s="335" t="s">
        <v>286</v>
      </c>
      <c r="C36" s="336"/>
      <c r="D36" s="36"/>
      <c r="E36" s="36"/>
      <c r="F36" s="36"/>
      <c r="G36" s="36"/>
      <c r="H36" s="36"/>
      <c r="I36" s="54"/>
      <c r="J36" s="65"/>
      <c r="K36" s="77"/>
      <c r="L36" s="34"/>
      <c r="M36" s="36"/>
      <c r="N36" s="34"/>
      <c r="O36" s="5"/>
    </row>
    <row r="37" spans="1:16" ht="29.25" customHeight="1" x14ac:dyDescent="0.25">
      <c r="A37" s="5">
        <v>1</v>
      </c>
      <c r="B37" s="24" t="s">
        <v>75</v>
      </c>
      <c r="C37" s="3" t="s">
        <v>91</v>
      </c>
      <c r="D37" s="24" t="s">
        <v>92</v>
      </c>
      <c r="E37" s="15" t="s">
        <v>35</v>
      </c>
      <c r="F37" s="15"/>
      <c r="G37" s="15"/>
      <c r="H37" s="3"/>
      <c r="I37" s="53"/>
      <c r="J37" s="64"/>
      <c r="K37" s="72">
        <v>1</v>
      </c>
      <c r="L37" s="5"/>
      <c r="M37" s="3" t="s">
        <v>93</v>
      </c>
      <c r="N37" s="5">
        <v>1</v>
      </c>
      <c r="O37" s="5">
        <v>480</v>
      </c>
    </row>
    <row r="38" spans="1:16" ht="29.25" customHeight="1" x14ac:dyDescent="0.25">
      <c r="A38" s="5">
        <v>2</v>
      </c>
      <c r="B38" s="24" t="s">
        <v>76</v>
      </c>
      <c r="C38" s="3" t="s">
        <v>95</v>
      </c>
      <c r="D38" s="24" t="s">
        <v>94</v>
      </c>
      <c r="E38" s="15" t="s">
        <v>24</v>
      </c>
      <c r="F38" s="15"/>
      <c r="G38" s="15"/>
      <c r="H38" s="3"/>
      <c r="I38" s="53"/>
      <c r="J38" s="64"/>
      <c r="K38" s="72">
        <v>1</v>
      </c>
      <c r="L38" s="5"/>
      <c r="M38" s="3" t="s">
        <v>93</v>
      </c>
      <c r="N38" s="5">
        <v>1</v>
      </c>
      <c r="O38" s="5">
        <v>218</v>
      </c>
    </row>
    <row r="39" spans="1:16" ht="29.25" customHeight="1" x14ac:dyDescent="0.25">
      <c r="A39" s="5"/>
      <c r="B39" s="335" t="s">
        <v>208</v>
      </c>
      <c r="C39" s="336"/>
      <c r="D39" s="3"/>
      <c r="E39" s="15"/>
      <c r="F39" s="15"/>
      <c r="G39" s="15"/>
      <c r="H39" s="5"/>
      <c r="I39" s="53"/>
      <c r="J39" s="64"/>
      <c r="K39" s="72"/>
      <c r="L39" s="5"/>
      <c r="M39" s="3"/>
      <c r="N39" s="5"/>
      <c r="O39" s="5"/>
    </row>
    <row r="40" spans="1:16" ht="29.25" customHeight="1" x14ac:dyDescent="0.25">
      <c r="A40" s="5">
        <v>1</v>
      </c>
      <c r="B40" s="24" t="s">
        <v>77</v>
      </c>
      <c r="C40" s="3" t="s">
        <v>96</v>
      </c>
      <c r="D40" s="3" t="s">
        <v>97</v>
      </c>
      <c r="E40" s="15"/>
      <c r="F40" s="15">
        <v>1</v>
      </c>
      <c r="G40" s="15"/>
      <c r="H40" s="3"/>
      <c r="I40" s="53"/>
      <c r="J40" s="64"/>
      <c r="K40" s="72">
        <v>1</v>
      </c>
      <c r="L40" s="5"/>
      <c r="M40" s="3" t="s">
        <v>98</v>
      </c>
      <c r="N40" s="5">
        <v>1</v>
      </c>
      <c r="O40" s="5">
        <v>49</v>
      </c>
      <c r="P40" s="112"/>
    </row>
    <row r="41" spans="1:16" ht="29.25" customHeight="1" x14ac:dyDescent="0.25">
      <c r="A41" s="5">
        <v>2</v>
      </c>
      <c r="B41" s="3" t="s">
        <v>80</v>
      </c>
      <c r="C41" s="3" t="s">
        <v>102</v>
      </c>
      <c r="D41" s="3" t="s">
        <v>99</v>
      </c>
      <c r="E41" s="15" t="s">
        <v>35</v>
      </c>
      <c r="F41" s="15">
        <v>1</v>
      </c>
      <c r="G41" s="15"/>
      <c r="H41" s="15">
        <v>1</v>
      </c>
      <c r="I41" s="53"/>
      <c r="J41" s="64"/>
      <c r="K41" s="72">
        <v>1</v>
      </c>
      <c r="L41" s="5">
        <v>1</v>
      </c>
      <c r="M41" s="3"/>
      <c r="N41" s="5"/>
      <c r="O41" s="5">
        <v>107</v>
      </c>
    </row>
    <row r="42" spans="1:16" ht="29.25" customHeight="1" x14ac:dyDescent="0.25">
      <c r="A42" s="5">
        <v>3</v>
      </c>
      <c r="B42" s="3" t="s">
        <v>81</v>
      </c>
      <c r="C42" s="3" t="s">
        <v>103</v>
      </c>
      <c r="D42" s="3" t="s">
        <v>100</v>
      </c>
      <c r="E42" s="15" t="s">
        <v>35</v>
      </c>
      <c r="F42" s="15">
        <v>1</v>
      </c>
      <c r="G42" s="15"/>
      <c r="H42" s="15">
        <v>1</v>
      </c>
      <c r="I42" s="53"/>
      <c r="J42" s="64"/>
      <c r="K42" s="72">
        <v>1</v>
      </c>
      <c r="L42" s="5">
        <v>1</v>
      </c>
      <c r="M42" s="3"/>
      <c r="N42" s="5"/>
      <c r="O42" s="5">
        <v>56</v>
      </c>
    </row>
    <row r="43" spans="1:16" ht="29.25" customHeight="1" x14ac:dyDescent="0.25">
      <c r="A43" s="5">
        <v>4</v>
      </c>
      <c r="B43" s="24" t="s">
        <v>101</v>
      </c>
      <c r="C43" s="3" t="s">
        <v>104</v>
      </c>
      <c r="D43" s="19" t="s">
        <v>104</v>
      </c>
      <c r="E43" s="15"/>
      <c r="F43" s="15">
        <v>1</v>
      </c>
      <c r="G43" s="15"/>
      <c r="H43" s="3"/>
      <c r="I43" s="53"/>
      <c r="J43" s="64"/>
      <c r="K43" s="72">
        <v>1</v>
      </c>
      <c r="L43" s="5"/>
      <c r="M43" s="3" t="s">
        <v>98</v>
      </c>
      <c r="N43" s="5">
        <v>1</v>
      </c>
      <c r="O43" s="5">
        <v>64</v>
      </c>
    </row>
    <row r="44" spans="1:16" ht="29.25" customHeight="1" x14ac:dyDescent="0.25">
      <c r="A44" s="5">
        <v>5</v>
      </c>
      <c r="B44" s="24" t="s">
        <v>82</v>
      </c>
      <c r="C44" s="3" t="s">
        <v>105</v>
      </c>
      <c r="D44" s="3" t="s">
        <v>105</v>
      </c>
      <c r="E44" s="15"/>
      <c r="F44" s="15">
        <v>1</v>
      </c>
      <c r="G44" s="15"/>
      <c r="H44" s="3"/>
      <c r="I44" s="53"/>
      <c r="J44" s="64"/>
      <c r="K44" s="72">
        <v>1</v>
      </c>
      <c r="L44" s="5"/>
      <c r="M44" s="3" t="s">
        <v>98</v>
      </c>
      <c r="N44" s="5">
        <v>1</v>
      </c>
      <c r="O44" s="5">
        <v>38</v>
      </c>
    </row>
    <row r="45" spans="1:16" ht="29.25" customHeight="1" x14ac:dyDescent="0.25">
      <c r="A45" s="5">
        <v>6</v>
      </c>
      <c r="B45" s="24" t="s">
        <v>85</v>
      </c>
      <c r="C45" s="3" t="s">
        <v>104</v>
      </c>
      <c r="D45" s="3"/>
      <c r="E45" s="15"/>
      <c r="F45" s="15"/>
      <c r="G45" s="15"/>
      <c r="H45" s="5"/>
      <c r="I45" s="53"/>
      <c r="J45" s="64"/>
      <c r="K45" s="72">
        <v>1</v>
      </c>
      <c r="L45" s="5"/>
      <c r="M45" s="3" t="s">
        <v>98</v>
      </c>
      <c r="N45" s="5">
        <v>1</v>
      </c>
      <c r="O45" s="5">
        <v>20</v>
      </c>
    </row>
    <row r="46" spans="1:16" ht="29.25" customHeight="1" x14ac:dyDescent="0.25">
      <c r="A46" s="5">
        <v>7</v>
      </c>
      <c r="B46" s="3" t="s">
        <v>83</v>
      </c>
      <c r="C46" s="3" t="s">
        <v>106</v>
      </c>
      <c r="D46" s="3" t="s">
        <v>106</v>
      </c>
      <c r="E46" s="15" t="s">
        <v>35</v>
      </c>
      <c r="F46" s="15">
        <v>1</v>
      </c>
      <c r="G46" s="15"/>
      <c r="H46" s="15">
        <v>1</v>
      </c>
      <c r="I46" s="53"/>
      <c r="J46" s="64"/>
      <c r="K46" s="72">
        <v>1</v>
      </c>
      <c r="L46" s="5">
        <v>1</v>
      </c>
      <c r="M46" s="3"/>
      <c r="N46" s="5"/>
      <c r="O46" s="5">
        <v>40</v>
      </c>
    </row>
    <row r="47" spans="1:16" ht="29.25" customHeight="1" x14ac:dyDescent="0.25">
      <c r="A47" s="5">
        <v>8</v>
      </c>
      <c r="B47" s="24" t="s">
        <v>84</v>
      </c>
      <c r="C47" s="3" t="s">
        <v>104</v>
      </c>
      <c r="D47" s="19"/>
      <c r="E47" s="15"/>
      <c r="F47" s="15"/>
      <c r="G47" s="15"/>
      <c r="H47" s="3"/>
      <c r="I47" s="53"/>
      <c r="J47" s="64"/>
      <c r="K47" s="72">
        <v>1</v>
      </c>
      <c r="L47" s="5"/>
      <c r="M47" s="3" t="s">
        <v>98</v>
      </c>
      <c r="N47" s="5">
        <v>1</v>
      </c>
      <c r="O47" s="5">
        <v>42</v>
      </c>
    </row>
    <row r="48" spans="1:16" ht="29.25" customHeight="1" x14ac:dyDescent="0.25">
      <c r="A48" s="5">
        <v>9</v>
      </c>
      <c r="B48" s="24" t="s">
        <v>78</v>
      </c>
      <c r="C48" s="3" t="s">
        <v>97</v>
      </c>
      <c r="D48" s="28"/>
      <c r="E48" s="15"/>
      <c r="F48" s="15"/>
      <c r="G48" s="15"/>
      <c r="H48" s="3"/>
      <c r="I48" s="53"/>
      <c r="J48" s="64"/>
      <c r="K48" s="72">
        <v>1</v>
      </c>
      <c r="L48" s="5"/>
      <c r="M48" s="3" t="s">
        <v>98</v>
      </c>
      <c r="N48" s="5">
        <v>1</v>
      </c>
      <c r="O48" s="5">
        <v>14</v>
      </c>
    </row>
    <row r="49" spans="1:17" ht="29.25" customHeight="1" x14ac:dyDescent="0.25">
      <c r="A49" s="5">
        <v>10</v>
      </c>
      <c r="B49" s="24" t="s">
        <v>79</v>
      </c>
      <c r="C49" s="3" t="s">
        <v>97</v>
      </c>
      <c r="D49" s="28"/>
      <c r="E49" s="15"/>
      <c r="F49" s="15"/>
      <c r="G49" s="15"/>
      <c r="H49" s="3"/>
      <c r="I49" s="53"/>
      <c r="J49" s="64"/>
      <c r="K49" s="72">
        <v>1</v>
      </c>
      <c r="L49" s="5"/>
      <c r="M49" s="3" t="s">
        <v>98</v>
      </c>
      <c r="N49" s="5">
        <v>1</v>
      </c>
      <c r="O49" s="5">
        <v>5</v>
      </c>
    </row>
    <row r="50" spans="1:17" ht="29.25" customHeight="1" x14ac:dyDescent="0.25">
      <c r="A50" s="5">
        <v>11</v>
      </c>
      <c r="B50" s="24" t="s">
        <v>107</v>
      </c>
      <c r="C50" s="3" t="s">
        <v>104</v>
      </c>
      <c r="D50" s="19"/>
      <c r="E50" s="15"/>
      <c r="F50" s="15"/>
      <c r="G50" s="15"/>
      <c r="H50" s="3"/>
      <c r="I50" s="53"/>
      <c r="J50" s="64"/>
      <c r="K50" s="72">
        <v>1</v>
      </c>
      <c r="L50" s="5"/>
      <c r="M50" s="3" t="s">
        <v>98</v>
      </c>
      <c r="N50" s="5">
        <v>1</v>
      </c>
      <c r="O50" s="5">
        <v>20</v>
      </c>
    </row>
    <row r="51" spans="1:17" ht="29.25" customHeight="1" x14ac:dyDescent="0.25">
      <c r="A51" s="5">
        <v>12</v>
      </c>
      <c r="B51" s="24" t="s">
        <v>86</v>
      </c>
      <c r="C51" s="3" t="s">
        <v>97</v>
      </c>
      <c r="D51" s="28"/>
      <c r="E51" s="15"/>
      <c r="F51" s="15"/>
      <c r="G51" s="15"/>
      <c r="H51" s="3"/>
      <c r="I51" s="53"/>
      <c r="J51" s="64"/>
      <c r="K51" s="72">
        <v>1</v>
      </c>
      <c r="L51" s="5"/>
      <c r="M51" s="3" t="s">
        <v>98</v>
      </c>
      <c r="N51" s="5">
        <v>1</v>
      </c>
      <c r="O51" s="5">
        <v>10</v>
      </c>
    </row>
    <row r="52" spans="1:17" ht="29.25" customHeight="1" x14ac:dyDescent="0.25">
      <c r="A52" s="5">
        <v>13</v>
      </c>
      <c r="B52" s="3" t="s">
        <v>109</v>
      </c>
      <c r="C52" s="3" t="s">
        <v>90</v>
      </c>
      <c r="D52" s="3" t="s">
        <v>90</v>
      </c>
      <c r="E52" s="15" t="s">
        <v>35</v>
      </c>
      <c r="F52" s="15">
        <v>1</v>
      </c>
      <c r="G52" s="15"/>
      <c r="H52" s="15">
        <v>1</v>
      </c>
      <c r="I52" s="53"/>
      <c r="J52" s="64"/>
      <c r="K52" s="72">
        <v>1</v>
      </c>
      <c r="L52" s="5">
        <v>1</v>
      </c>
      <c r="M52" s="3"/>
      <c r="N52" s="5"/>
      <c r="O52" s="5">
        <v>22</v>
      </c>
    </row>
    <row r="53" spans="1:17" ht="29.25" customHeight="1" x14ac:dyDescent="0.25">
      <c r="A53" s="5">
        <v>14</v>
      </c>
      <c r="B53" s="24" t="s">
        <v>108</v>
      </c>
      <c r="C53" s="3" t="s">
        <v>110</v>
      </c>
      <c r="D53" s="3" t="s">
        <v>110</v>
      </c>
      <c r="E53" s="15"/>
      <c r="F53" s="15">
        <v>1</v>
      </c>
      <c r="G53" s="15"/>
      <c r="H53" s="3"/>
      <c r="I53" s="53"/>
      <c r="J53" s="64"/>
      <c r="K53" s="72">
        <v>1</v>
      </c>
      <c r="L53" s="5"/>
      <c r="M53" s="3" t="s">
        <v>98</v>
      </c>
      <c r="N53" s="5">
        <v>1</v>
      </c>
      <c r="O53" s="5">
        <v>139</v>
      </c>
    </row>
    <row r="54" spans="1:17" ht="29.25" customHeight="1" x14ac:dyDescent="0.25">
      <c r="A54" s="5">
        <v>15</v>
      </c>
      <c r="B54" s="26" t="s">
        <v>87</v>
      </c>
      <c r="C54" s="3" t="s">
        <v>104</v>
      </c>
      <c r="D54" s="19"/>
      <c r="E54" s="15"/>
      <c r="F54" s="15"/>
      <c r="G54" s="15"/>
      <c r="H54" s="3"/>
      <c r="I54" s="53"/>
      <c r="J54" s="64"/>
      <c r="K54" s="72">
        <v>1</v>
      </c>
      <c r="L54" s="5"/>
      <c r="M54" s="3" t="s">
        <v>98</v>
      </c>
      <c r="N54" s="5">
        <v>1</v>
      </c>
      <c r="O54" s="5">
        <v>6</v>
      </c>
    </row>
    <row r="55" spans="1:17" ht="29.25" customHeight="1" x14ac:dyDescent="0.25">
      <c r="A55" s="5">
        <v>16</v>
      </c>
      <c r="B55" s="3" t="s">
        <v>111</v>
      </c>
      <c r="C55" s="3" t="s">
        <v>112</v>
      </c>
      <c r="D55" s="3" t="s">
        <v>112</v>
      </c>
      <c r="E55" s="15" t="s">
        <v>35</v>
      </c>
      <c r="F55" s="15">
        <v>1</v>
      </c>
      <c r="G55" s="15"/>
      <c r="H55" s="15">
        <v>1</v>
      </c>
      <c r="I55" s="53"/>
      <c r="J55" s="64"/>
      <c r="K55" s="72">
        <v>1</v>
      </c>
      <c r="L55" s="5">
        <v>1</v>
      </c>
      <c r="M55" s="3"/>
      <c r="N55" s="5"/>
      <c r="O55" s="5">
        <v>128</v>
      </c>
    </row>
    <row r="56" spans="1:17" ht="29.25" customHeight="1" x14ac:dyDescent="0.25">
      <c r="A56" s="5">
        <v>17</v>
      </c>
      <c r="B56" s="3" t="s">
        <v>113</v>
      </c>
      <c r="C56" s="3" t="s">
        <v>114</v>
      </c>
      <c r="D56" s="3" t="s">
        <v>114</v>
      </c>
      <c r="E56" s="15" t="s">
        <v>35</v>
      </c>
      <c r="F56" s="15">
        <v>1</v>
      </c>
      <c r="G56" s="15"/>
      <c r="H56" s="15">
        <v>1</v>
      </c>
      <c r="I56" s="53"/>
      <c r="J56" s="64"/>
      <c r="K56" s="72">
        <v>1</v>
      </c>
      <c r="L56" s="5">
        <v>1</v>
      </c>
      <c r="M56" s="3"/>
      <c r="N56" s="5"/>
      <c r="O56" s="5">
        <v>44</v>
      </c>
    </row>
    <row r="57" spans="1:17" ht="29.25" customHeight="1" x14ac:dyDescent="0.25">
      <c r="A57" s="5">
        <v>18</v>
      </c>
      <c r="B57" s="24" t="s">
        <v>115</v>
      </c>
      <c r="C57" s="3" t="s">
        <v>104</v>
      </c>
      <c r="D57" s="3"/>
      <c r="E57" s="15"/>
      <c r="F57" s="15"/>
      <c r="G57" s="15"/>
      <c r="H57" s="5"/>
      <c r="I57" s="53"/>
      <c r="J57" s="64"/>
      <c r="K57" s="72">
        <v>1</v>
      </c>
      <c r="L57" s="5"/>
      <c r="M57" s="3" t="s">
        <v>98</v>
      </c>
      <c r="N57" s="5">
        <v>1</v>
      </c>
      <c r="O57" s="5">
        <v>47</v>
      </c>
    </row>
    <row r="58" spans="1:17" ht="33" customHeight="1" x14ac:dyDescent="0.25">
      <c r="A58" s="5">
        <v>19</v>
      </c>
      <c r="B58" s="23" t="s">
        <v>116</v>
      </c>
      <c r="C58" s="3" t="s">
        <v>117</v>
      </c>
      <c r="D58" s="3" t="s">
        <v>117</v>
      </c>
      <c r="E58" s="15" t="s">
        <v>35</v>
      </c>
      <c r="F58" s="15">
        <v>1</v>
      </c>
      <c r="G58" s="15"/>
      <c r="H58" s="15">
        <v>1</v>
      </c>
      <c r="I58" s="53"/>
      <c r="J58" s="64"/>
      <c r="K58" s="72">
        <v>1</v>
      </c>
      <c r="L58" s="5">
        <v>1</v>
      </c>
      <c r="M58" s="3"/>
      <c r="N58" s="5"/>
      <c r="O58" s="5">
        <v>26</v>
      </c>
    </row>
    <row r="59" spans="1:17" ht="29.25" customHeight="1" x14ac:dyDescent="0.25">
      <c r="A59" s="5">
        <v>20</v>
      </c>
      <c r="B59" s="27" t="s">
        <v>88</v>
      </c>
      <c r="C59" s="3" t="s">
        <v>104</v>
      </c>
      <c r="D59" s="19"/>
      <c r="E59" s="15"/>
      <c r="F59" s="15"/>
      <c r="G59" s="15"/>
      <c r="H59" s="5"/>
      <c r="I59" s="53"/>
      <c r="J59" s="64"/>
      <c r="K59" s="72">
        <v>1</v>
      </c>
      <c r="L59" s="5"/>
      <c r="M59" s="3" t="s">
        <v>98</v>
      </c>
      <c r="N59" s="5">
        <v>1</v>
      </c>
      <c r="O59" s="5">
        <v>9</v>
      </c>
    </row>
    <row r="60" spans="1:17" ht="29.25" customHeight="1" x14ac:dyDescent="0.25">
      <c r="A60" s="5">
        <v>21</v>
      </c>
      <c r="B60" s="27" t="s">
        <v>89</v>
      </c>
      <c r="C60" s="3" t="s">
        <v>104</v>
      </c>
      <c r="D60" s="19"/>
      <c r="E60" s="15"/>
      <c r="F60" s="15"/>
      <c r="G60" s="15"/>
      <c r="H60" s="5"/>
      <c r="I60" s="53"/>
      <c r="J60" s="64"/>
      <c r="K60" s="72">
        <v>1</v>
      </c>
      <c r="L60" s="5"/>
      <c r="M60" s="3" t="s">
        <v>98</v>
      </c>
      <c r="N60" s="5">
        <v>1</v>
      </c>
      <c r="O60" s="5">
        <v>11</v>
      </c>
    </row>
    <row r="61" spans="1:17" ht="30" customHeight="1" x14ac:dyDescent="0.25">
      <c r="A61" s="34" t="s">
        <v>118</v>
      </c>
      <c r="B61" s="301" t="s">
        <v>119</v>
      </c>
      <c r="C61" s="302"/>
      <c r="D61" s="36"/>
      <c r="E61" s="36"/>
      <c r="F61" s="36"/>
      <c r="G61" s="36"/>
      <c r="H61" s="36"/>
      <c r="I61" s="36"/>
      <c r="J61" s="36"/>
      <c r="K61" s="34"/>
      <c r="L61" s="34"/>
      <c r="M61" s="36" t="s">
        <v>278</v>
      </c>
      <c r="N61" s="34">
        <v>0</v>
      </c>
      <c r="O61" s="189">
        <f>SUM(O62:O64)</f>
        <v>98</v>
      </c>
      <c r="P61" s="188"/>
      <c r="Q61" s="188"/>
    </row>
    <row r="62" spans="1:17" ht="30" customHeight="1" x14ac:dyDescent="0.25">
      <c r="A62" s="185">
        <v>1</v>
      </c>
      <c r="B62" s="64" t="s">
        <v>120</v>
      </c>
      <c r="C62" s="64" t="s">
        <v>121</v>
      </c>
      <c r="D62" s="64" t="s">
        <v>121</v>
      </c>
      <c r="E62" s="64" t="s">
        <v>126</v>
      </c>
      <c r="F62" s="185">
        <v>1</v>
      </c>
      <c r="G62" s="64"/>
      <c r="H62" s="62">
        <v>1</v>
      </c>
      <c r="I62" s="62">
        <v>1</v>
      </c>
      <c r="J62" s="64"/>
      <c r="K62" s="185"/>
      <c r="L62" s="63">
        <v>1</v>
      </c>
      <c r="M62" s="64"/>
      <c r="N62" s="185"/>
      <c r="O62" s="63">
        <v>26</v>
      </c>
    </row>
    <row r="63" spans="1:17" ht="30" customHeight="1" x14ac:dyDescent="0.25">
      <c r="A63" s="185">
        <v>2</v>
      </c>
      <c r="B63" s="64" t="s">
        <v>122</v>
      </c>
      <c r="C63" s="64" t="s">
        <v>123</v>
      </c>
      <c r="D63" s="64" t="s">
        <v>123</v>
      </c>
      <c r="E63" s="64" t="s">
        <v>127</v>
      </c>
      <c r="F63" s="185">
        <v>1</v>
      </c>
      <c r="G63" s="64"/>
      <c r="H63" s="62">
        <v>1</v>
      </c>
      <c r="I63" s="62">
        <v>1</v>
      </c>
      <c r="J63" s="64"/>
      <c r="K63" s="185"/>
      <c r="L63" s="63">
        <v>1</v>
      </c>
      <c r="M63" s="64"/>
      <c r="N63" s="185"/>
      <c r="O63" s="63">
        <v>22</v>
      </c>
    </row>
    <row r="64" spans="1:17" ht="30" customHeight="1" x14ac:dyDescent="0.25">
      <c r="A64" s="185">
        <v>3</v>
      </c>
      <c r="B64" s="64" t="s">
        <v>124</v>
      </c>
      <c r="C64" s="64" t="s">
        <v>125</v>
      </c>
      <c r="D64" s="64" t="s">
        <v>125</v>
      </c>
      <c r="E64" s="64" t="s">
        <v>127</v>
      </c>
      <c r="F64" s="185">
        <v>1</v>
      </c>
      <c r="G64" s="64"/>
      <c r="H64" s="62">
        <v>1</v>
      </c>
      <c r="I64" s="62">
        <v>1</v>
      </c>
      <c r="J64" s="64"/>
      <c r="K64" s="185"/>
      <c r="L64" s="63">
        <v>1</v>
      </c>
      <c r="M64" s="64"/>
      <c r="N64" s="185"/>
      <c r="O64" s="63">
        <v>50</v>
      </c>
    </row>
    <row r="65" spans="1:17" ht="31.5" customHeight="1" x14ac:dyDescent="0.25">
      <c r="A65" s="34" t="s">
        <v>128</v>
      </c>
      <c r="B65" s="303" t="s">
        <v>129</v>
      </c>
      <c r="C65" s="304"/>
      <c r="D65" s="22"/>
      <c r="E65" s="22"/>
      <c r="F65" s="39"/>
      <c r="G65" s="22"/>
      <c r="H65" s="39"/>
      <c r="I65" s="39"/>
      <c r="J65" s="22"/>
      <c r="K65" s="39"/>
      <c r="L65" s="40"/>
      <c r="M65" s="22"/>
      <c r="N65" s="34">
        <f>SUM(N66:N90)</f>
        <v>15</v>
      </c>
      <c r="O65" s="1">
        <f>SUM(O67:O90)</f>
        <v>4603</v>
      </c>
      <c r="P65" s="9"/>
    </row>
    <row r="66" spans="1:17" s="107" customFormat="1" ht="30" customHeight="1" x14ac:dyDescent="0.25">
      <c r="A66" s="103"/>
      <c r="B66" s="292" t="s">
        <v>280</v>
      </c>
      <c r="C66" s="294"/>
      <c r="D66" s="104"/>
      <c r="E66" s="104"/>
      <c r="F66" s="105"/>
      <c r="G66" s="104"/>
      <c r="H66" s="105"/>
      <c r="I66" s="105"/>
      <c r="J66" s="104"/>
      <c r="K66" s="105"/>
      <c r="L66" s="106"/>
      <c r="M66" s="104"/>
      <c r="N66" s="105"/>
      <c r="O66" s="106"/>
    </row>
    <row r="67" spans="1:17" ht="30" customHeight="1" x14ac:dyDescent="0.25">
      <c r="A67" s="185">
        <v>1</v>
      </c>
      <c r="B67" s="64" t="s">
        <v>130</v>
      </c>
      <c r="C67" s="64" t="s">
        <v>151</v>
      </c>
      <c r="D67" s="64" t="s">
        <v>151</v>
      </c>
      <c r="E67" s="64"/>
      <c r="F67" s="185">
        <v>1</v>
      </c>
      <c r="G67" s="64"/>
      <c r="H67" s="62">
        <v>1</v>
      </c>
      <c r="I67" s="185">
        <v>1</v>
      </c>
      <c r="J67" s="64"/>
      <c r="K67" s="185"/>
      <c r="L67" s="63">
        <v>1</v>
      </c>
      <c r="M67" s="64"/>
      <c r="N67" s="185"/>
      <c r="O67" s="63">
        <v>48</v>
      </c>
      <c r="P67" s="188"/>
      <c r="Q67" s="188"/>
    </row>
    <row r="68" spans="1:17" ht="30" customHeight="1" x14ac:dyDescent="0.25">
      <c r="A68" s="185">
        <v>2</v>
      </c>
      <c r="B68" s="64" t="s">
        <v>132</v>
      </c>
      <c r="C68" s="64" t="s">
        <v>153</v>
      </c>
      <c r="D68" s="64" t="s">
        <v>153</v>
      </c>
      <c r="E68" s="64"/>
      <c r="F68" s="185">
        <v>1</v>
      </c>
      <c r="G68" s="64"/>
      <c r="H68" s="62">
        <v>1</v>
      </c>
      <c r="I68" s="185">
        <v>1</v>
      </c>
      <c r="J68" s="64"/>
      <c r="K68" s="185"/>
      <c r="L68" s="63">
        <v>1</v>
      </c>
      <c r="M68" s="64"/>
      <c r="N68" s="185"/>
      <c r="O68" s="63">
        <v>23</v>
      </c>
    </row>
    <row r="69" spans="1:17" ht="30" customHeight="1" x14ac:dyDescent="0.25">
      <c r="A69" s="185">
        <v>3</v>
      </c>
      <c r="B69" s="64" t="s">
        <v>131</v>
      </c>
      <c r="C69" s="64" t="s">
        <v>152</v>
      </c>
      <c r="D69" s="64" t="s">
        <v>152</v>
      </c>
      <c r="E69" s="64"/>
      <c r="F69" s="185">
        <v>1</v>
      </c>
      <c r="G69" s="64"/>
      <c r="H69" s="62">
        <v>1</v>
      </c>
      <c r="I69" s="185">
        <v>1</v>
      </c>
      <c r="J69" s="64"/>
      <c r="K69" s="185"/>
      <c r="L69" s="63">
        <v>1</v>
      </c>
      <c r="M69" s="64"/>
      <c r="N69" s="185"/>
      <c r="O69" s="63">
        <v>1234</v>
      </c>
    </row>
    <row r="70" spans="1:17" ht="30" customHeight="1" x14ac:dyDescent="0.25">
      <c r="A70" s="185">
        <v>4</v>
      </c>
      <c r="B70" s="64" t="s">
        <v>133</v>
      </c>
      <c r="C70" s="64" t="s">
        <v>154</v>
      </c>
      <c r="D70" s="64" t="s">
        <v>154</v>
      </c>
      <c r="E70" s="64"/>
      <c r="F70" s="185">
        <v>1</v>
      </c>
      <c r="G70" s="64"/>
      <c r="H70" s="62">
        <v>1</v>
      </c>
      <c r="I70" s="185">
        <v>1</v>
      </c>
      <c r="J70" s="64"/>
      <c r="K70" s="185"/>
      <c r="L70" s="63">
        <v>1</v>
      </c>
      <c r="M70" s="64"/>
      <c r="N70" s="185"/>
      <c r="O70" s="63">
        <v>873</v>
      </c>
    </row>
    <row r="71" spans="1:17" ht="30" customHeight="1" x14ac:dyDescent="0.25">
      <c r="A71" s="185">
        <v>5</v>
      </c>
      <c r="B71" s="64" t="s">
        <v>134</v>
      </c>
      <c r="C71" s="64" t="s">
        <v>155</v>
      </c>
      <c r="D71" s="64" t="s">
        <v>155</v>
      </c>
      <c r="E71" s="64"/>
      <c r="F71" s="185">
        <v>1</v>
      </c>
      <c r="G71" s="64"/>
      <c r="H71" s="62">
        <v>1</v>
      </c>
      <c r="I71" s="185">
        <v>1</v>
      </c>
      <c r="J71" s="64"/>
      <c r="K71" s="185"/>
      <c r="L71" s="63">
        <v>1</v>
      </c>
      <c r="M71" s="64"/>
      <c r="N71" s="185"/>
      <c r="O71" s="63">
        <v>600</v>
      </c>
    </row>
    <row r="72" spans="1:17" ht="30" customHeight="1" x14ac:dyDescent="0.25">
      <c r="A72" s="185">
        <v>6</v>
      </c>
      <c r="B72" s="64" t="s">
        <v>135</v>
      </c>
      <c r="C72" s="64" t="s">
        <v>135</v>
      </c>
      <c r="D72" s="64" t="s">
        <v>135</v>
      </c>
      <c r="E72" s="64"/>
      <c r="F72" s="185">
        <v>1</v>
      </c>
      <c r="G72" s="64"/>
      <c r="H72" s="62">
        <v>1</v>
      </c>
      <c r="I72" s="185">
        <v>1</v>
      </c>
      <c r="J72" s="64"/>
      <c r="K72" s="185"/>
      <c r="L72" s="63">
        <v>1</v>
      </c>
      <c r="M72" s="64"/>
      <c r="N72" s="185"/>
      <c r="O72" s="63">
        <v>164</v>
      </c>
    </row>
    <row r="73" spans="1:17" ht="52.5" customHeight="1" x14ac:dyDescent="0.25">
      <c r="A73" s="185">
        <v>7</v>
      </c>
      <c r="B73" s="186" t="s">
        <v>136</v>
      </c>
      <c r="C73" s="64" t="s">
        <v>136</v>
      </c>
      <c r="D73" s="186" t="s">
        <v>178</v>
      </c>
      <c r="E73" s="64"/>
      <c r="F73" s="64"/>
      <c r="G73" s="62">
        <v>1</v>
      </c>
      <c r="H73" s="185"/>
      <c r="I73" s="185">
        <v>1</v>
      </c>
      <c r="J73" s="64"/>
      <c r="K73" s="185"/>
      <c r="L73" s="63"/>
      <c r="M73" s="64"/>
      <c r="N73" s="185"/>
      <c r="O73" s="63">
        <v>180</v>
      </c>
    </row>
    <row r="74" spans="1:17" s="29" customFormat="1" ht="65.25" customHeight="1" x14ac:dyDescent="0.25">
      <c r="A74" s="30" t="s">
        <v>206</v>
      </c>
      <c r="B74" s="335" t="s">
        <v>156</v>
      </c>
      <c r="C74" s="336"/>
      <c r="D74" s="25"/>
      <c r="E74" s="25"/>
      <c r="F74" s="25"/>
      <c r="G74" s="25"/>
      <c r="H74" s="30"/>
      <c r="I74" s="55"/>
      <c r="J74" s="66"/>
      <c r="K74" s="78"/>
      <c r="L74" s="31"/>
      <c r="M74" s="3" t="s">
        <v>279</v>
      </c>
      <c r="N74" s="5"/>
      <c r="O74" s="31"/>
    </row>
    <row r="75" spans="1:17" ht="36" customHeight="1" x14ac:dyDescent="0.25">
      <c r="A75" s="5">
        <v>1</v>
      </c>
      <c r="B75" s="24" t="s">
        <v>234</v>
      </c>
      <c r="C75" s="3" t="s">
        <v>157</v>
      </c>
      <c r="D75" s="3" t="s">
        <v>219</v>
      </c>
      <c r="E75" s="3"/>
      <c r="F75" s="3"/>
      <c r="G75" s="15">
        <v>1</v>
      </c>
      <c r="H75" s="3" t="s">
        <v>166</v>
      </c>
      <c r="I75" s="53"/>
      <c r="J75" s="64"/>
      <c r="K75" s="72"/>
      <c r="L75" s="4"/>
      <c r="M75" s="3" t="s">
        <v>166</v>
      </c>
      <c r="N75" s="5">
        <v>1</v>
      </c>
      <c r="O75" s="4">
        <v>333</v>
      </c>
      <c r="P75" s="111"/>
      <c r="Q75" s="9"/>
    </row>
    <row r="76" spans="1:17" ht="30" customHeight="1" x14ac:dyDescent="0.25">
      <c r="A76" s="5">
        <v>2</v>
      </c>
      <c r="B76" s="3" t="s">
        <v>137</v>
      </c>
      <c r="C76" s="3" t="s">
        <v>158</v>
      </c>
      <c r="D76" s="3" t="s">
        <v>220</v>
      </c>
      <c r="E76" s="3"/>
      <c r="F76" s="5"/>
      <c r="G76" s="15">
        <v>1</v>
      </c>
      <c r="H76" s="5"/>
      <c r="I76" s="53"/>
      <c r="J76" s="64"/>
      <c r="K76" s="72"/>
      <c r="L76" s="4"/>
      <c r="M76" s="3"/>
      <c r="N76" s="5">
        <v>1</v>
      </c>
      <c r="O76" s="4">
        <v>73</v>
      </c>
    </row>
    <row r="77" spans="1:17" ht="30" customHeight="1" x14ac:dyDescent="0.25">
      <c r="A77" s="5">
        <v>3</v>
      </c>
      <c r="B77" s="3" t="s">
        <v>138</v>
      </c>
      <c r="C77" s="3" t="s">
        <v>159</v>
      </c>
      <c r="D77" s="3" t="s">
        <v>221</v>
      </c>
      <c r="E77" s="3"/>
      <c r="F77" s="5"/>
      <c r="G77" s="15">
        <v>1</v>
      </c>
      <c r="H77" s="5"/>
      <c r="I77" s="53"/>
      <c r="J77" s="64"/>
      <c r="K77" s="72"/>
      <c r="L77" s="4"/>
      <c r="M77" s="3"/>
      <c r="N77" s="5">
        <v>1</v>
      </c>
      <c r="O77" s="4">
        <v>25</v>
      </c>
    </row>
    <row r="78" spans="1:17" ht="30" customHeight="1" x14ac:dyDescent="0.25">
      <c r="A78" s="5">
        <v>4</v>
      </c>
      <c r="B78" s="3" t="s">
        <v>139</v>
      </c>
      <c r="C78" s="3" t="s">
        <v>160</v>
      </c>
      <c r="D78" s="3" t="s">
        <v>160</v>
      </c>
      <c r="E78" s="3"/>
      <c r="F78" s="5"/>
      <c r="G78" s="15">
        <v>1</v>
      </c>
      <c r="H78" s="5"/>
      <c r="I78" s="53"/>
      <c r="J78" s="64"/>
      <c r="K78" s="72"/>
      <c r="L78" s="4"/>
      <c r="M78" s="3"/>
      <c r="N78" s="5">
        <v>1</v>
      </c>
      <c r="O78" s="4">
        <v>14</v>
      </c>
    </row>
    <row r="79" spans="1:17" ht="42.75" customHeight="1" x14ac:dyDescent="0.25">
      <c r="A79" s="5">
        <v>5</v>
      </c>
      <c r="B79" s="3" t="s">
        <v>140</v>
      </c>
      <c r="C79" s="3" t="s">
        <v>161</v>
      </c>
      <c r="D79" s="3" t="s">
        <v>162</v>
      </c>
      <c r="E79" s="3"/>
      <c r="F79" s="5"/>
      <c r="G79" s="15">
        <v>1</v>
      </c>
      <c r="H79" s="5"/>
      <c r="I79" s="53"/>
      <c r="J79" s="64"/>
      <c r="K79" s="72"/>
      <c r="L79" s="4"/>
      <c r="M79" s="3"/>
      <c r="N79" s="5">
        <v>1</v>
      </c>
      <c r="O79" s="4">
        <v>66</v>
      </c>
    </row>
    <row r="80" spans="1:17" s="29" customFormat="1" ht="42.75" customHeight="1" x14ac:dyDescent="0.25">
      <c r="A80" s="30" t="s">
        <v>207</v>
      </c>
      <c r="B80" s="335" t="s">
        <v>179</v>
      </c>
      <c r="C80" s="337"/>
      <c r="D80" s="25"/>
      <c r="E80" s="25"/>
      <c r="F80" s="25"/>
      <c r="G80" s="30"/>
      <c r="H80" s="25"/>
      <c r="I80" s="56"/>
      <c r="J80" s="66"/>
      <c r="K80" s="78"/>
      <c r="L80" s="31"/>
      <c r="M80" s="25"/>
      <c r="N80" s="30"/>
      <c r="O80" s="31"/>
    </row>
    <row r="81" spans="1:15" ht="30" customHeight="1" x14ac:dyDescent="0.25">
      <c r="A81" s="5">
        <v>1</v>
      </c>
      <c r="B81" s="3" t="s">
        <v>141</v>
      </c>
      <c r="C81" s="3" t="s">
        <v>163</v>
      </c>
      <c r="D81" s="3" t="s">
        <v>229</v>
      </c>
      <c r="E81" s="3"/>
      <c r="F81" s="3"/>
      <c r="G81" s="15">
        <v>1</v>
      </c>
      <c r="H81" s="5"/>
      <c r="I81" s="53"/>
      <c r="J81" s="64"/>
      <c r="K81" s="72"/>
      <c r="L81" s="4"/>
      <c r="M81" s="3" t="s">
        <v>98</v>
      </c>
      <c r="N81" s="5">
        <v>1</v>
      </c>
      <c r="O81" s="4">
        <v>72</v>
      </c>
    </row>
    <row r="82" spans="1:15" ht="31.5" x14ac:dyDescent="0.25">
      <c r="A82" s="5">
        <v>2</v>
      </c>
      <c r="B82" s="3" t="s">
        <v>142</v>
      </c>
      <c r="C82" s="3" t="s">
        <v>164</v>
      </c>
      <c r="D82" s="3" t="s">
        <v>230</v>
      </c>
      <c r="E82" s="3"/>
      <c r="F82" s="3"/>
      <c r="G82" s="15">
        <v>1</v>
      </c>
      <c r="H82" s="5"/>
      <c r="I82" s="53"/>
      <c r="J82" s="64"/>
      <c r="K82" s="72"/>
      <c r="L82" s="4"/>
      <c r="M82" s="3" t="s">
        <v>98</v>
      </c>
      <c r="N82" s="5">
        <v>1</v>
      </c>
      <c r="O82" s="4">
        <v>49</v>
      </c>
    </row>
    <row r="83" spans="1:15" ht="31.5" x14ac:dyDescent="0.25">
      <c r="A83" s="5">
        <v>3</v>
      </c>
      <c r="B83" s="24" t="s">
        <v>143</v>
      </c>
      <c r="C83" s="3" t="s">
        <v>165</v>
      </c>
      <c r="D83" s="24" t="s">
        <v>222</v>
      </c>
      <c r="E83" s="3"/>
      <c r="F83" s="3"/>
      <c r="G83" s="15">
        <v>1</v>
      </c>
      <c r="H83" s="5"/>
      <c r="I83" s="53"/>
      <c r="J83" s="64"/>
      <c r="K83" s="72"/>
      <c r="L83" s="4"/>
      <c r="M83" s="3" t="s">
        <v>166</v>
      </c>
      <c r="N83" s="5">
        <v>1</v>
      </c>
      <c r="O83" s="4">
        <v>41</v>
      </c>
    </row>
    <row r="84" spans="1:15" ht="47.25" x14ac:dyDescent="0.25">
      <c r="A84" s="5">
        <v>4</v>
      </c>
      <c r="B84" s="24" t="s">
        <v>144</v>
      </c>
      <c r="C84" s="3" t="s">
        <v>167</v>
      </c>
      <c r="D84" s="24" t="s">
        <v>218</v>
      </c>
      <c r="E84" s="3"/>
      <c r="F84" s="3"/>
      <c r="G84" s="15">
        <v>1</v>
      </c>
      <c r="H84" s="5"/>
      <c r="I84" s="53"/>
      <c r="J84" s="64"/>
      <c r="K84" s="72"/>
      <c r="L84" s="4"/>
      <c r="M84" s="3" t="s">
        <v>166</v>
      </c>
      <c r="N84" s="5">
        <v>1</v>
      </c>
      <c r="O84" s="4">
        <v>12</v>
      </c>
    </row>
    <row r="85" spans="1:15" ht="31.5" x14ac:dyDescent="0.25">
      <c r="A85" s="5">
        <v>5</v>
      </c>
      <c r="B85" s="3" t="s">
        <v>145</v>
      </c>
      <c r="C85" s="3" t="s">
        <v>168</v>
      </c>
      <c r="D85" s="3" t="s">
        <v>210</v>
      </c>
      <c r="E85" s="3"/>
      <c r="F85" s="3"/>
      <c r="G85" s="15">
        <v>1</v>
      </c>
      <c r="H85" s="5"/>
      <c r="I85" s="53"/>
      <c r="J85" s="64"/>
      <c r="K85" s="72"/>
      <c r="L85" s="4"/>
      <c r="M85" s="3" t="s">
        <v>98</v>
      </c>
      <c r="N85" s="5">
        <v>1</v>
      </c>
      <c r="O85" s="4">
        <v>52</v>
      </c>
    </row>
    <row r="86" spans="1:15" ht="31.5" x14ac:dyDescent="0.25">
      <c r="A86" s="5">
        <v>6</v>
      </c>
      <c r="B86" s="3" t="s">
        <v>146</v>
      </c>
      <c r="C86" s="3" t="s">
        <v>169</v>
      </c>
      <c r="D86" s="3" t="s">
        <v>223</v>
      </c>
      <c r="E86" s="3"/>
      <c r="F86" s="3"/>
      <c r="G86" s="15">
        <v>1</v>
      </c>
      <c r="H86" s="5"/>
      <c r="I86" s="53"/>
      <c r="J86" s="64"/>
      <c r="K86" s="72"/>
      <c r="L86" s="4"/>
      <c r="M86" s="3" t="s">
        <v>98</v>
      </c>
      <c r="N86" s="5">
        <v>1</v>
      </c>
      <c r="O86" s="4">
        <v>73</v>
      </c>
    </row>
    <row r="87" spans="1:15" ht="31.5" x14ac:dyDescent="0.25">
      <c r="A87" s="5">
        <v>7</v>
      </c>
      <c r="B87" s="3" t="s">
        <v>147</v>
      </c>
      <c r="C87" s="3" t="s">
        <v>170</v>
      </c>
      <c r="D87" s="3" t="s">
        <v>224</v>
      </c>
      <c r="E87" s="3"/>
      <c r="F87" s="3"/>
      <c r="G87" s="15">
        <v>1</v>
      </c>
      <c r="H87" s="5"/>
      <c r="I87" s="53"/>
      <c r="J87" s="64"/>
      <c r="K87" s="72"/>
      <c r="L87" s="4"/>
      <c r="M87" s="3" t="s">
        <v>98</v>
      </c>
      <c r="N87" s="5">
        <v>1</v>
      </c>
      <c r="O87" s="4">
        <v>391</v>
      </c>
    </row>
    <row r="88" spans="1:15" ht="31.5" x14ac:dyDescent="0.25">
      <c r="A88" s="5">
        <v>8</v>
      </c>
      <c r="B88" s="3" t="s">
        <v>148</v>
      </c>
      <c r="C88" s="3" t="s">
        <v>171</v>
      </c>
      <c r="D88" s="3" t="s">
        <v>225</v>
      </c>
      <c r="E88" s="3"/>
      <c r="F88" s="3"/>
      <c r="G88" s="15">
        <v>1</v>
      </c>
      <c r="H88" s="5"/>
      <c r="I88" s="53"/>
      <c r="J88" s="64"/>
      <c r="K88" s="72"/>
      <c r="L88" s="4"/>
      <c r="M88" s="3" t="s">
        <v>98</v>
      </c>
      <c r="N88" s="5">
        <v>1</v>
      </c>
      <c r="O88" s="4">
        <v>194</v>
      </c>
    </row>
    <row r="89" spans="1:15" ht="31.5" x14ac:dyDescent="0.25">
      <c r="A89" s="5">
        <v>9</v>
      </c>
      <c r="B89" s="3" t="s">
        <v>149</v>
      </c>
      <c r="C89" s="3" t="s">
        <v>172</v>
      </c>
      <c r="D89" s="3" t="s">
        <v>226</v>
      </c>
      <c r="E89" s="3"/>
      <c r="F89" s="3"/>
      <c r="G89" s="15">
        <v>1</v>
      </c>
      <c r="H89" s="3"/>
      <c r="I89" s="57"/>
      <c r="J89" s="64"/>
      <c r="K89" s="72"/>
      <c r="L89" s="4"/>
      <c r="M89" s="3" t="s">
        <v>98</v>
      </c>
      <c r="N89" s="5">
        <v>1</v>
      </c>
      <c r="O89" s="4">
        <v>55</v>
      </c>
    </row>
    <row r="90" spans="1:15" ht="31.5" x14ac:dyDescent="0.25">
      <c r="A90" s="5">
        <v>10</v>
      </c>
      <c r="B90" s="3" t="s">
        <v>150</v>
      </c>
      <c r="C90" s="3" t="s">
        <v>173</v>
      </c>
      <c r="D90" s="3" t="s">
        <v>227</v>
      </c>
      <c r="E90" s="3"/>
      <c r="F90" s="3"/>
      <c r="G90" s="15">
        <v>1</v>
      </c>
      <c r="H90" s="3"/>
      <c r="I90" s="57"/>
      <c r="J90" s="64"/>
      <c r="K90" s="72"/>
      <c r="L90" s="4"/>
      <c r="M90" s="3" t="s">
        <v>98</v>
      </c>
      <c r="N90" s="5">
        <v>1</v>
      </c>
      <c r="O90" s="4">
        <v>31</v>
      </c>
    </row>
    <row r="91" spans="1:15" s="9" customFormat="1" ht="32.25" customHeight="1" x14ac:dyDescent="0.25">
      <c r="A91" s="34" t="s">
        <v>174</v>
      </c>
      <c r="B91" s="305" t="s">
        <v>175</v>
      </c>
      <c r="C91" s="324"/>
      <c r="D91" s="41"/>
      <c r="E91" s="41"/>
      <c r="F91" s="41"/>
      <c r="G91" s="41"/>
      <c r="H91" s="41"/>
      <c r="I91" s="41"/>
      <c r="J91" s="41"/>
      <c r="K91" s="43"/>
      <c r="L91" s="42"/>
      <c r="M91" s="36" t="s">
        <v>278</v>
      </c>
      <c r="N91" s="34">
        <f>SUM(N92:N94)</f>
        <v>0</v>
      </c>
      <c r="O91" s="1">
        <f>SUM(O92:O94)</f>
        <v>1487</v>
      </c>
    </row>
    <row r="92" spans="1:15" s="183" customFormat="1" ht="32.25" customHeight="1" x14ac:dyDescent="0.25">
      <c r="A92" s="185">
        <v>1</v>
      </c>
      <c r="B92" s="64" t="s">
        <v>176</v>
      </c>
      <c r="C92" s="64" t="s">
        <v>177</v>
      </c>
      <c r="D92" s="64" t="s">
        <v>177</v>
      </c>
      <c r="E92" s="64" t="s">
        <v>33</v>
      </c>
      <c r="F92" s="64"/>
      <c r="G92" s="64"/>
      <c r="H92" s="62">
        <v>1</v>
      </c>
      <c r="I92" s="185"/>
      <c r="J92" s="64"/>
      <c r="K92" s="185">
        <v>1</v>
      </c>
      <c r="L92" s="63"/>
      <c r="M92" s="64"/>
      <c r="N92" s="185"/>
      <c r="O92" s="63">
        <v>488</v>
      </c>
    </row>
    <row r="93" spans="1:15" s="183" customFormat="1" ht="32.25" customHeight="1" x14ac:dyDescent="0.25">
      <c r="A93" s="185">
        <v>2</v>
      </c>
      <c r="B93" s="64" t="s">
        <v>180</v>
      </c>
      <c r="C93" s="64" t="s">
        <v>182</v>
      </c>
      <c r="D93" s="64" t="s">
        <v>182</v>
      </c>
      <c r="E93" s="64"/>
      <c r="F93" s="64"/>
      <c r="G93" s="64"/>
      <c r="H93" s="62">
        <v>1</v>
      </c>
      <c r="I93" s="185"/>
      <c r="J93" s="64"/>
      <c r="K93" s="185">
        <v>1</v>
      </c>
      <c r="L93" s="63"/>
      <c r="M93" s="64"/>
      <c r="N93" s="185"/>
      <c r="O93" s="63">
        <v>454</v>
      </c>
    </row>
    <row r="94" spans="1:15" s="183" customFormat="1" ht="32.25" customHeight="1" x14ac:dyDescent="0.25">
      <c r="A94" s="185">
        <v>3</v>
      </c>
      <c r="B94" s="64" t="s">
        <v>181</v>
      </c>
      <c r="C94" s="64" t="s">
        <v>183</v>
      </c>
      <c r="D94" s="64" t="s">
        <v>183</v>
      </c>
      <c r="E94" s="64"/>
      <c r="F94" s="64"/>
      <c r="G94" s="64"/>
      <c r="H94" s="62">
        <v>1</v>
      </c>
      <c r="I94" s="185"/>
      <c r="J94" s="64"/>
      <c r="K94" s="185">
        <v>1</v>
      </c>
      <c r="L94" s="63"/>
      <c r="M94" s="64"/>
      <c r="N94" s="185"/>
      <c r="O94" s="63">
        <v>545</v>
      </c>
    </row>
    <row r="95" spans="1:15" s="29" customFormat="1" ht="32.25" customHeight="1" x14ac:dyDescent="0.25">
      <c r="A95" s="43" t="s">
        <v>184</v>
      </c>
      <c r="B95" s="305" t="s">
        <v>185</v>
      </c>
      <c r="C95" s="306"/>
      <c r="D95" s="41"/>
      <c r="E95" s="41"/>
      <c r="F95" s="41"/>
      <c r="G95" s="41"/>
      <c r="H95" s="41"/>
      <c r="I95" s="41"/>
      <c r="J95" s="41"/>
      <c r="K95" s="43"/>
      <c r="L95" s="44"/>
      <c r="M95" s="41"/>
      <c r="N95" s="34">
        <f>N96</f>
        <v>0</v>
      </c>
      <c r="O95" s="1">
        <f>O96</f>
        <v>18</v>
      </c>
    </row>
    <row r="96" spans="1:15" ht="32.25" customHeight="1" x14ac:dyDescent="0.25">
      <c r="A96" s="5">
        <v>1</v>
      </c>
      <c r="B96" s="24" t="s">
        <v>186</v>
      </c>
      <c r="C96" s="3" t="s">
        <v>187</v>
      </c>
      <c r="D96" s="3" t="s">
        <v>187</v>
      </c>
      <c r="E96" s="3"/>
      <c r="F96" s="5">
        <v>1</v>
      </c>
      <c r="G96" s="3"/>
      <c r="H96" s="75" t="s">
        <v>166</v>
      </c>
      <c r="I96" s="57"/>
      <c r="J96" s="64"/>
      <c r="K96" s="5" t="s">
        <v>231</v>
      </c>
      <c r="L96" s="4"/>
      <c r="M96" s="75" t="s">
        <v>166</v>
      </c>
      <c r="N96" s="4"/>
      <c r="O96" s="4">
        <v>18</v>
      </c>
    </row>
    <row r="97" spans="1:18" s="29" customFormat="1" ht="32.25" customHeight="1" x14ac:dyDescent="0.25">
      <c r="A97" s="44" t="s">
        <v>188</v>
      </c>
      <c r="B97" s="305" t="s">
        <v>197</v>
      </c>
      <c r="C97" s="324"/>
      <c r="D97" s="44"/>
      <c r="E97" s="44"/>
      <c r="F97" s="44"/>
      <c r="G97" s="44"/>
      <c r="H97" s="44"/>
      <c r="I97" s="44"/>
      <c r="J97" s="44"/>
      <c r="K97" s="44"/>
      <c r="L97" s="42"/>
      <c r="M97" s="44"/>
      <c r="N97" s="42">
        <f>SUM(N102:N105)</f>
        <v>4</v>
      </c>
      <c r="O97" s="1">
        <f>SUM(O98:O105)</f>
        <v>449</v>
      </c>
    </row>
    <row r="98" spans="1:18" ht="32.25" customHeight="1" x14ac:dyDescent="0.25">
      <c r="A98" s="63">
        <v>1</v>
      </c>
      <c r="B98" s="64" t="s">
        <v>189</v>
      </c>
      <c r="C98" s="180" t="s">
        <v>198</v>
      </c>
      <c r="D98" s="181" t="s">
        <v>215</v>
      </c>
      <c r="E98" s="63"/>
      <c r="F98" s="63">
        <v>1</v>
      </c>
      <c r="G98" s="63"/>
      <c r="H98" s="63">
        <v>1</v>
      </c>
      <c r="I98" s="63">
        <v>1</v>
      </c>
      <c r="J98" s="63"/>
      <c r="K98" s="63"/>
      <c r="L98" s="63">
        <v>1</v>
      </c>
      <c r="M98" s="63"/>
      <c r="N98" s="63"/>
      <c r="O98" s="63">
        <v>123</v>
      </c>
      <c r="P98" s="184"/>
      <c r="Q98" s="8"/>
    </row>
    <row r="99" spans="1:18" ht="32.25" customHeight="1" x14ac:dyDescent="0.25">
      <c r="A99" s="63">
        <v>2</v>
      </c>
      <c r="B99" s="64" t="s">
        <v>190</v>
      </c>
      <c r="C99" s="180" t="s">
        <v>199</v>
      </c>
      <c r="D99" s="181" t="s">
        <v>203</v>
      </c>
      <c r="E99" s="63"/>
      <c r="F99" s="63">
        <v>1</v>
      </c>
      <c r="G99" s="63"/>
      <c r="H99" s="62">
        <v>1</v>
      </c>
      <c r="I99" s="63">
        <v>1</v>
      </c>
      <c r="J99" s="63"/>
      <c r="K99" s="63"/>
      <c r="L99" s="63">
        <v>1</v>
      </c>
      <c r="M99" s="63"/>
      <c r="N99" s="63"/>
      <c r="O99" s="63">
        <v>36</v>
      </c>
    </row>
    <row r="100" spans="1:18" ht="32.25" customHeight="1" x14ac:dyDescent="0.25">
      <c r="A100" s="63">
        <v>3</v>
      </c>
      <c r="B100" s="64" t="s">
        <v>191</v>
      </c>
      <c r="C100" s="180" t="s">
        <v>200</v>
      </c>
      <c r="D100" s="181" t="s">
        <v>200</v>
      </c>
      <c r="E100" s="63"/>
      <c r="F100" s="63">
        <v>1</v>
      </c>
      <c r="G100" s="63"/>
      <c r="H100" s="62">
        <v>1</v>
      </c>
      <c r="I100" s="63">
        <v>1</v>
      </c>
      <c r="J100" s="63"/>
      <c r="K100" s="63"/>
      <c r="L100" s="63">
        <v>1</v>
      </c>
      <c r="M100" s="63"/>
      <c r="N100" s="63"/>
      <c r="O100" s="63">
        <v>6</v>
      </c>
    </row>
    <row r="101" spans="1:18" ht="32.25" customHeight="1" x14ac:dyDescent="0.25">
      <c r="A101" s="63">
        <v>4</v>
      </c>
      <c r="B101" s="64" t="s">
        <v>192</v>
      </c>
      <c r="C101" s="180" t="s">
        <v>201</v>
      </c>
      <c r="D101" s="182" t="s">
        <v>216</v>
      </c>
      <c r="E101" s="63"/>
      <c r="F101" s="63">
        <v>1</v>
      </c>
      <c r="G101" s="63"/>
      <c r="H101" s="63">
        <v>1</v>
      </c>
      <c r="I101" s="63">
        <v>1</v>
      </c>
      <c r="J101" s="63"/>
      <c r="K101" s="63"/>
      <c r="L101" s="63">
        <v>1</v>
      </c>
      <c r="M101" s="63"/>
      <c r="N101" s="63"/>
      <c r="O101" s="63">
        <v>44</v>
      </c>
    </row>
    <row r="102" spans="1:18" ht="32.25" customHeight="1" x14ac:dyDescent="0.25">
      <c r="A102" s="4">
        <v>5</v>
      </c>
      <c r="B102" s="3" t="s">
        <v>193</v>
      </c>
      <c r="C102" s="2" t="s">
        <v>202</v>
      </c>
      <c r="D102" s="4" t="s">
        <v>217</v>
      </c>
      <c r="E102" s="4"/>
      <c r="F102" s="4">
        <v>1</v>
      </c>
      <c r="G102" s="4"/>
      <c r="H102" s="4"/>
      <c r="I102" s="52">
        <v>1</v>
      </c>
      <c r="J102" s="63"/>
      <c r="K102" s="73"/>
      <c r="L102" s="4"/>
      <c r="M102" s="3" t="s">
        <v>98</v>
      </c>
      <c r="N102" s="5">
        <v>1</v>
      </c>
      <c r="O102" s="4">
        <v>88</v>
      </c>
      <c r="P102" s="112"/>
      <c r="R102" s="179"/>
    </row>
    <row r="103" spans="1:18" ht="32.25" customHeight="1" x14ac:dyDescent="0.25">
      <c r="A103" s="4">
        <v>6</v>
      </c>
      <c r="B103" s="3" t="s">
        <v>194</v>
      </c>
      <c r="C103" s="2" t="s">
        <v>202</v>
      </c>
      <c r="D103" s="4"/>
      <c r="E103" s="4"/>
      <c r="F103" s="4"/>
      <c r="G103" s="4"/>
      <c r="H103" s="4"/>
      <c r="I103" s="52">
        <v>1</v>
      </c>
      <c r="J103" s="63"/>
      <c r="K103" s="73"/>
      <c r="L103" s="4"/>
      <c r="M103" s="3" t="s">
        <v>98</v>
      </c>
      <c r="N103" s="5">
        <v>1</v>
      </c>
      <c r="O103" s="4">
        <v>34</v>
      </c>
    </row>
    <row r="104" spans="1:18" ht="32.25" customHeight="1" x14ac:dyDescent="0.25">
      <c r="A104" s="4">
        <v>7</v>
      </c>
      <c r="B104" s="3" t="s">
        <v>195</v>
      </c>
      <c r="C104" s="2" t="s">
        <v>202</v>
      </c>
      <c r="D104" s="4"/>
      <c r="E104" s="4"/>
      <c r="F104" s="4"/>
      <c r="G104" s="4"/>
      <c r="H104" s="4"/>
      <c r="I104" s="52">
        <v>1</v>
      </c>
      <c r="J104" s="63"/>
      <c r="K104" s="73"/>
      <c r="L104" s="4"/>
      <c r="M104" s="3" t="s">
        <v>98</v>
      </c>
      <c r="N104" s="5">
        <v>1</v>
      </c>
      <c r="O104" s="4">
        <v>40</v>
      </c>
    </row>
    <row r="105" spans="1:18" ht="32.25" customHeight="1" x14ac:dyDescent="0.25">
      <c r="A105" s="4">
        <v>8</v>
      </c>
      <c r="B105" s="3" t="s">
        <v>196</v>
      </c>
      <c r="C105" s="2" t="s">
        <v>202</v>
      </c>
      <c r="D105" s="4"/>
      <c r="E105" s="4"/>
      <c r="F105" s="4"/>
      <c r="G105" s="4"/>
      <c r="H105" s="4"/>
      <c r="I105" s="52">
        <v>1</v>
      </c>
      <c r="J105" s="63"/>
      <c r="K105" s="73"/>
      <c r="L105" s="4"/>
      <c r="M105" s="3" t="s">
        <v>98</v>
      </c>
      <c r="N105" s="5">
        <v>1</v>
      </c>
      <c r="O105" s="4">
        <v>78</v>
      </c>
    </row>
    <row r="106" spans="1:18" ht="32.25" customHeight="1" x14ac:dyDescent="0.25"/>
  </sheetData>
  <mergeCells count="27">
    <mergeCell ref="B97:C97"/>
    <mergeCell ref="B21:C21"/>
    <mergeCell ref="B35:C35"/>
    <mergeCell ref="B36:C36"/>
    <mergeCell ref="B39:C39"/>
    <mergeCell ref="B61:C61"/>
    <mergeCell ref="B65:C65"/>
    <mergeCell ref="B66:C66"/>
    <mergeCell ref="B74:C74"/>
    <mergeCell ref="B80:C80"/>
    <mergeCell ref="B91:C91"/>
    <mergeCell ref="B95:C95"/>
    <mergeCell ref="N3:N4"/>
    <mergeCell ref="O3:O4"/>
    <mergeCell ref="D4:F4"/>
    <mergeCell ref="B5:C5"/>
    <mergeCell ref="B6:C6"/>
    <mergeCell ref="B8:C8"/>
    <mergeCell ref="B2:C2"/>
    <mergeCell ref="D2:M2"/>
    <mergeCell ref="A3:A4"/>
    <mergeCell ref="B3:B4"/>
    <mergeCell ref="C3:C4"/>
    <mergeCell ref="D3:H3"/>
    <mergeCell ref="I3:J3"/>
    <mergeCell ref="L3:L4"/>
    <mergeCell ref="M3:M4"/>
  </mergeCells>
  <printOptions horizontalCentered="1"/>
  <pageMargins left="0.45" right="0.45" top="0.5" bottom="0.5" header="0.3" footer="0.3"/>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D7" workbookViewId="0">
      <selection sqref="A1:P28"/>
    </sheetView>
  </sheetViews>
  <sheetFormatPr defaultRowHeight="15" x14ac:dyDescent="0.25"/>
  <cols>
    <col min="1" max="1" width="6" customWidth="1"/>
    <col min="2" max="2" width="34.5703125" customWidth="1"/>
    <col min="5" max="5" width="18.5703125" customWidth="1"/>
    <col min="6" max="6" width="133.140625" customWidth="1"/>
  </cols>
  <sheetData>
    <row r="1" spans="1:6" s="89" customFormat="1" ht="34.5" customHeight="1" x14ac:dyDescent="0.3">
      <c r="A1" s="338" t="s">
        <v>320</v>
      </c>
      <c r="B1" s="339"/>
      <c r="C1" s="339"/>
      <c r="D1" s="339"/>
      <c r="E1" s="339"/>
    </row>
    <row r="2" spans="1:6" ht="48.75" customHeight="1" x14ac:dyDescent="0.25"/>
    <row r="3" spans="1:6" ht="35.25" customHeight="1" x14ac:dyDescent="0.25">
      <c r="A3" s="108"/>
      <c r="B3" s="108"/>
      <c r="C3" s="110">
        <f>SUM(C4:C34)</f>
        <v>30</v>
      </c>
      <c r="D3" s="110">
        <f>SUM(D4:D34)</f>
        <v>18</v>
      </c>
      <c r="E3" s="108"/>
    </row>
    <row r="4" spans="1:6" s="89" customFormat="1" ht="24.75" customHeight="1" x14ac:dyDescent="0.3">
      <c r="A4" s="109">
        <v>1</v>
      </c>
      <c r="B4" s="109" t="s">
        <v>289</v>
      </c>
      <c r="C4" s="109">
        <v>1</v>
      </c>
      <c r="D4" s="109"/>
      <c r="E4" s="109"/>
    </row>
    <row r="5" spans="1:6" s="89" customFormat="1" ht="24.75" customHeight="1" x14ac:dyDescent="0.3">
      <c r="A5" s="109">
        <v>2</v>
      </c>
      <c r="B5" s="109" t="s">
        <v>290</v>
      </c>
      <c r="C5" s="109">
        <v>1</v>
      </c>
      <c r="D5" s="109">
        <v>1</v>
      </c>
      <c r="E5" s="109"/>
    </row>
    <row r="6" spans="1:6" s="89" customFormat="1" ht="24.75" customHeight="1" x14ac:dyDescent="0.3">
      <c r="A6" s="109">
        <v>3</v>
      </c>
      <c r="B6" s="109" t="s">
        <v>291</v>
      </c>
      <c r="C6" s="109">
        <v>1</v>
      </c>
      <c r="D6" s="109">
        <v>1</v>
      </c>
      <c r="E6" s="109"/>
    </row>
    <row r="7" spans="1:6" s="89" customFormat="1" ht="24.75" customHeight="1" x14ac:dyDescent="0.3">
      <c r="A7" s="109">
        <v>4</v>
      </c>
      <c r="B7" s="109" t="s">
        <v>292</v>
      </c>
      <c r="C7" s="109">
        <v>1</v>
      </c>
      <c r="D7" s="109"/>
      <c r="E7" s="109"/>
    </row>
    <row r="8" spans="1:6" s="89" customFormat="1" ht="24.75" customHeight="1" x14ac:dyDescent="0.3">
      <c r="A8" s="109">
        <v>5</v>
      </c>
      <c r="B8" s="109" t="s">
        <v>293</v>
      </c>
      <c r="C8" s="109">
        <v>1</v>
      </c>
      <c r="D8" s="109"/>
      <c r="E8" s="109"/>
    </row>
    <row r="9" spans="1:6" s="89" customFormat="1" ht="24.75" customHeight="1" x14ac:dyDescent="0.3">
      <c r="A9" s="109">
        <v>6</v>
      </c>
      <c r="B9" s="109" t="s">
        <v>294</v>
      </c>
      <c r="C9" s="109">
        <v>1</v>
      </c>
      <c r="D9" s="109">
        <v>1</v>
      </c>
      <c r="E9" s="109"/>
      <c r="F9" s="89" t="s">
        <v>331</v>
      </c>
    </row>
    <row r="10" spans="1:6" s="89" customFormat="1" ht="24.75" customHeight="1" x14ac:dyDescent="0.3">
      <c r="A10" s="109">
        <v>7</v>
      </c>
      <c r="B10" s="109" t="s">
        <v>295</v>
      </c>
      <c r="C10" s="109">
        <v>1</v>
      </c>
      <c r="D10" s="109">
        <v>1</v>
      </c>
      <c r="E10" s="109"/>
    </row>
    <row r="11" spans="1:6" s="89" customFormat="1" ht="24.75" customHeight="1" x14ac:dyDescent="0.3">
      <c r="A11" s="109">
        <v>8</v>
      </c>
      <c r="B11" s="109" t="s">
        <v>296</v>
      </c>
      <c r="C11" s="109">
        <v>1</v>
      </c>
      <c r="D11" s="109">
        <v>1</v>
      </c>
      <c r="E11" s="109"/>
    </row>
    <row r="12" spans="1:6" s="89" customFormat="1" ht="24.75" customHeight="1" x14ac:dyDescent="0.3">
      <c r="A12" s="109">
        <v>9</v>
      </c>
      <c r="B12" s="109" t="s">
        <v>297</v>
      </c>
      <c r="C12" s="109">
        <v>1</v>
      </c>
      <c r="D12" s="109">
        <v>1</v>
      </c>
      <c r="E12" s="109"/>
    </row>
    <row r="13" spans="1:6" s="89" customFormat="1" ht="24.75" customHeight="1" x14ac:dyDescent="0.3">
      <c r="A13" s="109">
        <v>10</v>
      </c>
      <c r="B13" s="109" t="s">
        <v>298</v>
      </c>
      <c r="C13" s="109">
        <v>1</v>
      </c>
      <c r="D13" s="109">
        <v>1</v>
      </c>
      <c r="E13" s="109"/>
    </row>
    <row r="14" spans="1:6" s="89" customFormat="1" ht="24.75" customHeight="1" x14ac:dyDescent="0.3">
      <c r="A14" s="109">
        <v>11</v>
      </c>
      <c r="B14" s="109" t="s">
        <v>299</v>
      </c>
      <c r="C14" s="109">
        <v>1</v>
      </c>
      <c r="D14" s="109"/>
      <c r="E14" s="109"/>
    </row>
    <row r="15" spans="1:6" s="89" customFormat="1" ht="24.75" customHeight="1" x14ac:dyDescent="0.3">
      <c r="A15" s="109">
        <v>12</v>
      </c>
      <c r="B15" s="109" t="s">
        <v>300</v>
      </c>
      <c r="C15" s="109">
        <v>1</v>
      </c>
      <c r="D15" s="109">
        <v>1</v>
      </c>
      <c r="E15" s="109"/>
    </row>
    <row r="16" spans="1:6" s="89" customFormat="1" ht="24.75" customHeight="1" x14ac:dyDescent="0.3">
      <c r="A16" s="109">
        <v>13</v>
      </c>
      <c r="B16" s="109" t="s">
        <v>301</v>
      </c>
      <c r="C16" s="109">
        <v>1</v>
      </c>
      <c r="D16" s="109"/>
      <c r="E16" s="109"/>
    </row>
    <row r="17" spans="1:5" s="89" customFormat="1" ht="24.75" customHeight="1" x14ac:dyDescent="0.3">
      <c r="A17" s="109">
        <v>14</v>
      </c>
      <c r="B17" s="109" t="s">
        <v>302</v>
      </c>
      <c r="C17" s="109">
        <v>1</v>
      </c>
      <c r="D17" s="109"/>
      <c r="E17" s="109"/>
    </row>
    <row r="18" spans="1:5" s="89" customFormat="1" ht="24.75" customHeight="1" x14ac:dyDescent="0.3">
      <c r="A18" s="109">
        <v>15</v>
      </c>
      <c r="B18" s="109" t="s">
        <v>303</v>
      </c>
      <c r="C18" s="109">
        <v>1</v>
      </c>
      <c r="D18" s="109">
        <v>1</v>
      </c>
      <c r="E18" s="109"/>
    </row>
    <row r="19" spans="1:5" s="89" customFormat="1" ht="24.75" customHeight="1" x14ac:dyDescent="0.3">
      <c r="A19" s="109">
        <v>16</v>
      </c>
      <c r="B19" s="109" t="s">
        <v>304</v>
      </c>
      <c r="C19" s="109">
        <v>1</v>
      </c>
      <c r="D19" s="109">
        <v>1</v>
      </c>
      <c r="E19" s="109"/>
    </row>
    <row r="20" spans="1:5" s="89" customFormat="1" ht="24.75" customHeight="1" x14ac:dyDescent="0.3">
      <c r="A20" s="109">
        <v>17</v>
      </c>
      <c r="B20" s="109" t="s">
        <v>305</v>
      </c>
      <c r="C20" s="109">
        <v>1</v>
      </c>
      <c r="D20" s="109"/>
      <c r="E20" s="109"/>
    </row>
    <row r="21" spans="1:5" s="89" customFormat="1" ht="24.75" customHeight="1" x14ac:dyDescent="0.3">
      <c r="A21" s="109">
        <v>18</v>
      </c>
      <c r="B21" s="109" t="s">
        <v>306</v>
      </c>
      <c r="C21" s="109">
        <v>1</v>
      </c>
      <c r="D21" s="109">
        <v>1</v>
      </c>
      <c r="E21" s="109"/>
    </row>
    <row r="22" spans="1:5" s="89" customFormat="1" ht="24.75" customHeight="1" x14ac:dyDescent="0.3">
      <c r="A22" s="109">
        <v>19</v>
      </c>
      <c r="B22" s="109" t="s">
        <v>307</v>
      </c>
      <c r="C22" s="109"/>
      <c r="D22" s="109"/>
      <c r="E22" s="109"/>
    </row>
    <row r="23" spans="1:5" s="89" customFormat="1" ht="24.75" customHeight="1" x14ac:dyDescent="0.3">
      <c r="A23" s="109">
        <v>20</v>
      </c>
      <c r="B23" s="109" t="s">
        <v>308</v>
      </c>
      <c r="C23" s="109">
        <v>1</v>
      </c>
      <c r="D23" s="109">
        <v>1</v>
      </c>
      <c r="E23" s="109"/>
    </row>
    <row r="24" spans="1:5" s="89" customFormat="1" ht="24.75" customHeight="1" x14ac:dyDescent="0.3">
      <c r="A24" s="109">
        <v>21</v>
      </c>
      <c r="B24" s="109" t="s">
        <v>309</v>
      </c>
      <c r="C24" s="109">
        <v>1</v>
      </c>
      <c r="D24" s="109"/>
      <c r="E24" s="109"/>
    </row>
    <row r="25" spans="1:5" s="89" customFormat="1" ht="24.75" customHeight="1" x14ac:dyDescent="0.3">
      <c r="A25" s="109">
        <v>22</v>
      </c>
      <c r="B25" s="109" t="s">
        <v>310</v>
      </c>
      <c r="C25" s="109">
        <v>1</v>
      </c>
      <c r="D25" s="109">
        <v>1</v>
      </c>
      <c r="E25" s="109"/>
    </row>
    <row r="26" spans="1:5" s="89" customFormat="1" ht="24.75" customHeight="1" x14ac:dyDescent="0.3">
      <c r="A26" s="109">
        <v>23</v>
      </c>
      <c r="B26" s="109" t="s">
        <v>311</v>
      </c>
      <c r="C26" s="109">
        <v>1</v>
      </c>
      <c r="D26" s="109"/>
      <c r="E26" s="109"/>
    </row>
    <row r="27" spans="1:5" s="89" customFormat="1" ht="24.75" customHeight="1" x14ac:dyDescent="0.3">
      <c r="A27" s="109">
        <v>24</v>
      </c>
      <c r="B27" s="109" t="s">
        <v>312</v>
      </c>
      <c r="C27" s="109">
        <v>1</v>
      </c>
      <c r="D27" s="109"/>
      <c r="E27" s="109"/>
    </row>
    <row r="28" spans="1:5" s="89" customFormat="1" ht="24.75" customHeight="1" x14ac:dyDescent="0.3">
      <c r="A28" s="109">
        <v>25</v>
      </c>
      <c r="B28" s="109" t="s">
        <v>313</v>
      </c>
      <c r="C28" s="109">
        <v>1</v>
      </c>
      <c r="D28" s="109">
        <v>1</v>
      </c>
      <c r="E28" s="109"/>
    </row>
    <row r="29" spans="1:5" s="89" customFormat="1" ht="24.75" customHeight="1" x14ac:dyDescent="0.3">
      <c r="A29" s="109">
        <v>26</v>
      </c>
      <c r="B29" s="109" t="s">
        <v>314</v>
      </c>
      <c r="C29" s="109">
        <v>1</v>
      </c>
      <c r="D29" s="109">
        <v>1</v>
      </c>
      <c r="E29" s="109"/>
    </row>
    <row r="30" spans="1:5" s="89" customFormat="1" ht="24.75" customHeight="1" x14ac:dyDescent="0.3">
      <c r="A30" s="109">
        <v>27</v>
      </c>
      <c r="B30" s="109" t="s">
        <v>315</v>
      </c>
      <c r="C30" s="109">
        <v>1</v>
      </c>
      <c r="D30" s="109">
        <v>1</v>
      </c>
      <c r="E30" s="109"/>
    </row>
    <row r="31" spans="1:5" s="89" customFormat="1" ht="24.75" customHeight="1" x14ac:dyDescent="0.3">
      <c r="A31" s="109">
        <v>28</v>
      </c>
      <c r="B31" s="109" t="s">
        <v>316</v>
      </c>
      <c r="C31" s="109">
        <v>1</v>
      </c>
      <c r="D31" s="109">
        <v>1</v>
      </c>
      <c r="E31" s="109"/>
    </row>
    <row r="32" spans="1:5" s="89" customFormat="1" ht="24.75" customHeight="1" x14ac:dyDescent="0.3">
      <c r="A32" s="109">
        <v>29</v>
      </c>
      <c r="B32" s="109" t="s">
        <v>317</v>
      </c>
      <c r="C32" s="109">
        <v>1</v>
      </c>
      <c r="D32" s="109"/>
      <c r="E32" s="109"/>
    </row>
    <row r="33" spans="1:5" s="89" customFormat="1" ht="24.75" customHeight="1" x14ac:dyDescent="0.3">
      <c r="A33" s="109">
        <v>30</v>
      </c>
      <c r="B33" s="109" t="s">
        <v>318</v>
      </c>
      <c r="C33" s="109">
        <v>1</v>
      </c>
      <c r="D33" s="109">
        <v>1</v>
      </c>
      <c r="E33" s="109"/>
    </row>
    <row r="34" spans="1:5" s="89" customFormat="1" ht="24.75" customHeight="1" x14ac:dyDescent="0.3">
      <c r="A34" s="109">
        <v>31</v>
      </c>
      <c r="B34" s="109" t="s">
        <v>319</v>
      </c>
      <c r="C34" s="109">
        <v>1</v>
      </c>
      <c r="D34" s="109"/>
      <c r="E34" s="109"/>
    </row>
  </sheetData>
  <mergeCells count="1">
    <mergeCell ref="A1:E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F16" sqref="F16"/>
    </sheetView>
  </sheetViews>
  <sheetFormatPr defaultRowHeight="15" x14ac:dyDescent="0.25"/>
  <cols>
    <col min="2" max="2" width="33.140625" customWidth="1"/>
    <col min="6" max="6" width="151.42578125" customWidth="1"/>
  </cols>
  <sheetData>
    <row r="1" spans="1:6" ht="18.75" x14ac:dyDescent="0.3">
      <c r="A1" s="338" t="s">
        <v>320</v>
      </c>
      <c r="B1" s="339"/>
      <c r="C1" s="339"/>
      <c r="D1" s="339"/>
      <c r="E1" s="339"/>
      <c r="F1" s="89"/>
    </row>
    <row r="3" spans="1:6" x14ac:dyDescent="0.25">
      <c r="A3" s="108"/>
      <c r="B3" s="108"/>
      <c r="C3" s="110">
        <f>SUM(C4:C34)</f>
        <v>30</v>
      </c>
      <c r="D3" s="110">
        <f>SUM(D4:D34)</f>
        <v>18</v>
      </c>
      <c r="E3" s="110">
        <f>SUM(E4:E34)</f>
        <v>20</v>
      </c>
    </row>
    <row r="4" spans="1:6" ht="18.75" x14ac:dyDescent="0.3">
      <c r="A4" s="109">
        <v>1</v>
      </c>
      <c r="B4" s="109" t="s">
        <v>289</v>
      </c>
      <c r="C4" s="109">
        <v>1</v>
      </c>
      <c r="D4" s="109"/>
      <c r="E4" s="109">
        <v>1</v>
      </c>
      <c r="F4" s="89"/>
    </row>
    <row r="5" spans="1:6" ht="18.75" x14ac:dyDescent="0.3">
      <c r="A5" s="109">
        <v>2</v>
      </c>
      <c r="B5" s="109" t="s">
        <v>290</v>
      </c>
      <c r="C5" s="109">
        <v>1</v>
      </c>
      <c r="D5" s="109">
        <v>1</v>
      </c>
      <c r="E5" s="109">
        <v>1</v>
      </c>
      <c r="F5" s="89"/>
    </row>
    <row r="6" spans="1:6" ht="18.75" x14ac:dyDescent="0.3">
      <c r="A6" s="109">
        <v>3</v>
      </c>
      <c r="B6" s="109" t="s">
        <v>291</v>
      </c>
      <c r="C6" s="109">
        <v>1</v>
      </c>
      <c r="D6" s="109">
        <v>1</v>
      </c>
      <c r="E6" s="109">
        <v>1</v>
      </c>
      <c r="F6" s="89"/>
    </row>
    <row r="7" spans="1:6" ht="18.75" x14ac:dyDescent="0.3">
      <c r="A7" s="109">
        <v>4</v>
      </c>
      <c r="B7" s="109" t="s">
        <v>292</v>
      </c>
      <c r="C7" s="109">
        <v>1</v>
      </c>
      <c r="D7" s="109"/>
      <c r="E7" s="109">
        <v>1</v>
      </c>
      <c r="F7" s="89"/>
    </row>
    <row r="8" spans="1:6" ht="18.75" x14ac:dyDescent="0.3">
      <c r="A8" s="109">
        <v>5</v>
      </c>
      <c r="B8" s="109" t="s">
        <v>293</v>
      </c>
      <c r="C8" s="109">
        <v>1</v>
      </c>
      <c r="D8" s="109"/>
      <c r="E8" s="109"/>
      <c r="F8" s="89"/>
    </row>
    <row r="9" spans="1:6" ht="64.5" customHeight="1" x14ac:dyDescent="0.3">
      <c r="A9" s="177">
        <v>6</v>
      </c>
      <c r="B9" s="177" t="s">
        <v>294</v>
      </c>
      <c r="C9" s="177">
        <v>1</v>
      </c>
      <c r="D9" s="177">
        <v>1</v>
      </c>
      <c r="E9" s="177">
        <v>1</v>
      </c>
      <c r="F9" s="178" t="s">
        <v>376</v>
      </c>
    </row>
    <row r="10" spans="1:6" ht="18.75" x14ac:dyDescent="0.3">
      <c r="A10" s="109">
        <v>7</v>
      </c>
      <c r="B10" s="109" t="s">
        <v>295</v>
      </c>
      <c r="C10" s="109">
        <v>1</v>
      </c>
      <c r="D10" s="109">
        <v>1</v>
      </c>
      <c r="E10" s="109">
        <v>1</v>
      </c>
      <c r="F10" s="89"/>
    </row>
    <row r="11" spans="1:6" ht="18.75" x14ac:dyDescent="0.3">
      <c r="A11" s="109">
        <v>8</v>
      </c>
      <c r="B11" s="109" t="s">
        <v>296</v>
      </c>
      <c r="C11" s="109">
        <v>1</v>
      </c>
      <c r="D11" s="109">
        <v>1</v>
      </c>
      <c r="E11" s="109">
        <v>1</v>
      </c>
      <c r="F11" s="89"/>
    </row>
    <row r="12" spans="1:6" ht="18.75" x14ac:dyDescent="0.3">
      <c r="A12" s="109">
        <v>9</v>
      </c>
      <c r="B12" s="109" t="s">
        <v>297</v>
      </c>
      <c r="C12" s="109">
        <v>1</v>
      </c>
      <c r="D12" s="109">
        <v>1</v>
      </c>
      <c r="E12" s="109">
        <v>1</v>
      </c>
      <c r="F12" s="89"/>
    </row>
    <row r="13" spans="1:6" ht="18.75" x14ac:dyDescent="0.3">
      <c r="A13" s="109">
        <v>10</v>
      </c>
      <c r="B13" s="109" t="s">
        <v>298</v>
      </c>
      <c r="C13" s="109">
        <v>1</v>
      </c>
      <c r="D13" s="109">
        <v>1</v>
      </c>
      <c r="E13" s="109">
        <v>1</v>
      </c>
      <c r="F13" s="89"/>
    </row>
    <row r="14" spans="1:6" ht="18.75" x14ac:dyDescent="0.3">
      <c r="A14" s="109">
        <v>11</v>
      </c>
      <c r="B14" s="109" t="s">
        <v>299</v>
      </c>
      <c r="C14" s="109">
        <v>1</v>
      </c>
      <c r="D14" s="109"/>
      <c r="E14" s="109"/>
      <c r="F14" s="89"/>
    </row>
    <row r="15" spans="1:6" ht="18.75" x14ac:dyDescent="0.3">
      <c r="A15" s="109">
        <v>12</v>
      </c>
      <c r="B15" s="109" t="s">
        <v>300</v>
      </c>
      <c r="C15" s="109">
        <v>1</v>
      </c>
      <c r="D15" s="109">
        <v>1</v>
      </c>
      <c r="E15" s="109">
        <v>1</v>
      </c>
      <c r="F15" s="89"/>
    </row>
    <row r="16" spans="1:6" ht="18.75" x14ac:dyDescent="0.3">
      <c r="A16" s="109">
        <v>13</v>
      </c>
      <c r="B16" s="109" t="s">
        <v>301</v>
      </c>
      <c r="C16" s="109">
        <v>1</v>
      </c>
      <c r="D16" s="109"/>
      <c r="E16" s="109"/>
      <c r="F16" s="89"/>
    </row>
    <row r="17" spans="1:6" ht="18.75" x14ac:dyDescent="0.3">
      <c r="A17" s="109">
        <v>14</v>
      </c>
      <c r="B17" s="109" t="s">
        <v>302</v>
      </c>
      <c r="C17" s="109">
        <v>1</v>
      </c>
      <c r="D17" s="109"/>
      <c r="E17" s="109"/>
      <c r="F17" s="89"/>
    </row>
    <row r="18" spans="1:6" ht="18.75" x14ac:dyDescent="0.3">
      <c r="A18" s="109">
        <v>15</v>
      </c>
      <c r="B18" s="109" t="s">
        <v>303</v>
      </c>
      <c r="C18" s="109">
        <v>1</v>
      </c>
      <c r="D18" s="109">
        <v>1</v>
      </c>
      <c r="E18" s="109"/>
      <c r="F18" s="89"/>
    </row>
    <row r="19" spans="1:6" ht="18.75" x14ac:dyDescent="0.3">
      <c r="A19" s="109">
        <v>16</v>
      </c>
      <c r="B19" s="109" t="s">
        <v>304</v>
      </c>
      <c r="C19" s="109">
        <v>1</v>
      </c>
      <c r="D19" s="109">
        <v>1</v>
      </c>
      <c r="E19" s="109">
        <v>1</v>
      </c>
      <c r="F19" s="89"/>
    </row>
    <row r="20" spans="1:6" ht="18.75" x14ac:dyDescent="0.3">
      <c r="A20" s="109">
        <v>17</v>
      </c>
      <c r="B20" s="109" t="s">
        <v>305</v>
      </c>
      <c r="C20" s="109">
        <v>1</v>
      </c>
      <c r="D20" s="109"/>
      <c r="E20" s="109"/>
      <c r="F20" s="89"/>
    </row>
    <row r="21" spans="1:6" ht="18.75" x14ac:dyDescent="0.3">
      <c r="A21" s="109">
        <v>18</v>
      </c>
      <c r="B21" s="109" t="s">
        <v>306</v>
      </c>
      <c r="C21" s="109">
        <v>1</v>
      </c>
      <c r="D21" s="109">
        <v>1</v>
      </c>
      <c r="E21" s="109">
        <v>1</v>
      </c>
      <c r="F21" s="89"/>
    </row>
    <row r="22" spans="1:6" ht="18.75" x14ac:dyDescent="0.3">
      <c r="A22" s="109">
        <v>19</v>
      </c>
      <c r="B22" s="109" t="s">
        <v>307</v>
      </c>
      <c r="C22" s="109"/>
      <c r="D22" s="109"/>
      <c r="E22" s="109"/>
      <c r="F22" s="89"/>
    </row>
    <row r="23" spans="1:6" ht="18.75" x14ac:dyDescent="0.3">
      <c r="A23" s="109">
        <v>20</v>
      </c>
      <c r="B23" s="109" t="s">
        <v>308</v>
      </c>
      <c r="C23" s="109">
        <v>1</v>
      </c>
      <c r="D23" s="109">
        <v>1</v>
      </c>
      <c r="E23" s="109">
        <v>1</v>
      </c>
      <c r="F23" s="89"/>
    </row>
    <row r="24" spans="1:6" ht="18.75" x14ac:dyDescent="0.3">
      <c r="A24" s="109">
        <v>21</v>
      </c>
      <c r="B24" s="109" t="s">
        <v>309</v>
      </c>
      <c r="C24" s="109">
        <v>1</v>
      </c>
      <c r="D24" s="109"/>
      <c r="E24" s="109"/>
      <c r="F24" s="89"/>
    </row>
    <row r="25" spans="1:6" ht="18.75" x14ac:dyDescent="0.3">
      <c r="A25" s="109">
        <v>22</v>
      </c>
      <c r="B25" s="109" t="s">
        <v>310</v>
      </c>
      <c r="C25" s="109">
        <v>1</v>
      </c>
      <c r="D25" s="109">
        <v>1</v>
      </c>
      <c r="E25" s="109">
        <v>1</v>
      </c>
      <c r="F25" s="89"/>
    </row>
    <row r="26" spans="1:6" ht="18.75" x14ac:dyDescent="0.3">
      <c r="A26" s="109">
        <v>23</v>
      </c>
      <c r="B26" s="109" t="s">
        <v>311</v>
      </c>
      <c r="C26" s="109">
        <v>1</v>
      </c>
      <c r="D26" s="109"/>
      <c r="E26" s="109"/>
      <c r="F26" s="89"/>
    </row>
    <row r="27" spans="1:6" ht="18.75" x14ac:dyDescent="0.3">
      <c r="A27" s="109">
        <v>24</v>
      </c>
      <c r="B27" s="109" t="s">
        <v>312</v>
      </c>
      <c r="C27" s="109">
        <v>1</v>
      </c>
      <c r="D27" s="109"/>
      <c r="E27" s="109"/>
      <c r="F27" s="89"/>
    </row>
    <row r="28" spans="1:6" ht="18.75" x14ac:dyDescent="0.3">
      <c r="A28" s="109">
        <v>25</v>
      </c>
      <c r="B28" s="109" t="s">
        <v>313</v>
      </c>
      <c r="C28" s="109">
        <v>1</v>
      </c>
      <c r="D28" s="109">
        <v>1</v>
      </c>
      <c r="E28" s="109">
        <v>1</v>
      </c>
      <c r="F28" s="89"/>
    </row>
    <row r="29" spans="1:6" ht="18.75" x14ac:dyDescent="0.3">
      <c r="A29" s="109">
        <v>26</v>
      </c>
      <c r="B29" s="109" t="s">
        <v>314</v>
      </c>
      <c r="C29" s="109">
        <v>1</v>
      </c>
      <c r="D29" s="109">
        <v>1</v>
      </c>
      <c r="E29" s="109">
        <v>1</v>
      </c>
      <c r="F29" s="89"/>
    </row>
    <row r="30" spans="1:6" ht="18.75" x14ac:dyDescent="0.3">
      <c r="A30" s="109">
        <v>27</v>
      </c>
      <c r="B30" s="109" t="s">
        <v>315</v>
      </c>
      <c r="C30" s="109">
        <v>1</v>
      </c>
      <c r="D30" s="109">
        <v>1</v>
      </c>
      <c r="E30" s="109">
        <v>1</v>
      </c>
      <c r="F30" s="89"/>
    </row>
    <row r="31" spans="1:6" ht="18.75" x14ac:dyDescent="0.3">
      <c r="A31" s="109">
        <v>28</v>
      </c>
      <c r="B31" s="109" t="s">
        <v>316</v>
      </c>
      <c r="C31" s="109">
        <v>1</v>
      </c>
      <c r="D31" s="109">
        <v>1</v>
      </c>
      <c r="E31" s="109">
        <v>1</v>
      </c>
      <c r="F31" s="89"/>
    </row>
    <row r="32" spans="1:6" ht="18.75" x14ac:dyDescent="0.3">
      <c r="A32" s="109">
        <v>29</v>
      </c>
      <c r="B32" s="109" t="s">
        <v>317</v>
      </c>
      <c r="C32" s="109">
        <v>1</v>
      </c>
      <c r="D32" s="109"/>
      <c r="E32" s="109"/>
      <c r="F32" s="89"/>
    </row>
    <row r="33" spans="1:6" ht="18.75" x14ac:dyDescent="0.3">
      <c r="A33" s="109">
        <v>30</v>
      </c>
      <c r="B33" s="109" t="s">
        <v>318</v>
      </c>
      <c r="C33" s="109">
        <v>1</v>
      </c>
      <c r="D33" s="109">
        <v>1</v>
      </c>
      <c r="E33" s="109">
        <v>1</v>
      </c>
      <c r="F33" s="89"/>
    </row>
    <row r="34" spans="1:6" ht="18.75" x14ac:dyDescent="0.3">
      <c r="A34" s="109">
        <v>31</v>
      </c>
      <c r="B34" s="109" t="s">
        <v>319</v>
      </c>
      <c r="C34" s="109">
        <v>1</v>
      </c>
      <c r="D34" s="109"/>
      <c r="E34" s="109">
        <v>1</v>
      </c>
      <c r="F34" s="89"/>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workbookViewId="0">
      <selection activeCell="B7" sqref="B7:B12"/>
    </sheetView>
  </sheetViews>
  <sheetFormatPr defaultRowHeight="15" x14ac:dyDescent="0.25"/>
  <cols>
    <col min="1" max="1" width="7.5703125" customWidth="1"/>
    <col min="2" max="2" width="49" customWidth="1"/>
    <col min="3" max="4" width="13.28515625" hidden="1" customWidth="1"/>
    <col min="5" max="8" width="13.28515625" customWidth="1"/>
  </cols>
  <sheetData>
    <row r="1" spans="1:10" ht="18.75" x14ac:dyDescent="0.3">
      <c r="A1" s="258" t="s">
        <v>386</v>
      </c>
      <c r="B1" s="258"/>
      <c r="C1" s="258"/>
      <c r="D1" s="258"/>
      <c r="E1" s="258"/>
      <c r="F1" s="258"/>
      <c r="G1" s="258"/>
      <c r="H1" s="258"/>
    </row>
    <row r="2" spans="1:10" ht="36.75" customHeight="1" x14ac:dyDescent="0.25">
      <c r="A2" s="265" t="s">
        <v>282</v>
      </c>
      <c r="B2" s="265"/>
      <c r="C2" s="265"/>
      <c r="D2" s="265"/>
      <c r="E2" s="265"/>
      <c r="F2" s="265"/>
      <c r="G2" s="265"/>
      <c r="H2" s="265"/>
    </row>
    <row r="3" spans="1:10" ht="27.75" customHeight="1" x14ac:dyDescent="0.25">
      <c r="A3" s="256" t="s">
        <v>383</v>
      </c>
      <c r="B3" s="256"/>
      <c r="C3" s="256"/>
      <c r="D3" s="256"/>
      <c r="E3" s="256"/>
      <c r="F3" s="256"/>
      <c r="G3" s="256"/>
      <c r="H3" s="256"/>
      <c r="I3" s="173"/>
      <c r="J3" s="173"/>
    </row>
    <row r="4" spans="1:10" ht="20.25" customHeight="1" x14ac:dyDescent="0.3">
      <c r="A4" s="83"/>
      <c r="B4" s="87" t="s">
        <v>67</v>
      </c>
      <c r="C4" s="160"/>
      <c r="D4" s="160"/>
      <c r="E4" s="85"/>
      <c r="F4" s="85"/>
    </row>
    <row r="5" spans="1:10" s="89" customFormat="1" ht="54.75" customHeight="1" x14ac:dyDescent="0.3">
      <c r="A5" s="263" t="s">
        <v>235</v>
      </c>
      <c r="B5" s="263" t="s">
        <v>250</v>
      </c>
      <c r="C5" s="259" t="s">
        <v>332</v>
      </c>
      <c r="D5" s="260"/>
      <c r="E5" s="261" t="s">
        <v>379</v>
      </c>
      <c r="F5" s="262"/>
      <c r="G5" s="259" t="s">
        <v>334</v>
      </c>
      <c r="H5" s="260"/>
    </row>
    <row r="6" spans="1:10" s="89" customFormat="1" ht="37.5" customHeight="1" x14ac:dyDescent="0.3">
      <c r="A6" s="264"/>
      <c r="B6" s="264"/>
      <c r="C6" s="167" t="s">
        <v>335</v>
      </c>
      <c r="D6" s="168" t="s">
        <v>258</v>
      </c>
      <c r="E6" s="167" t="s">
        <v>335</v>
      </c>
      <c r="F6" s="168" t="s">
        <v>258</v>
      </c>
      <c r="G6" s="167" t="s">
        <v>335</v>
      </c>
      <c r="H6" s="168" t="s">
        <v>258</v>
      </c>
    </row>
    <row r="7" spans="1:10" s="89" customFormat="1" ht="41.25" customHeight="1" x14ac:dyDescent="0.3">
      <c r="A7" s="81">
        <v>1</v>
      </c>
      <c r="B7" s="82" t="s">
        <v>253</v>
      </c>
      <c r="C7" s="81">
        <v>45</v>
      </c>
      <c r="D7" s="193">
        <v>2245</v>
      </c>
      <c r="E7" s="81">
        <v>45</v>
      </c>
      <c r="F7" s="193">
        <v>2245</v>
      </c>
      <c r="G7" s="81">
        <v>127</v>
      </c>
      <c r="H7" s="193">
        <v>6297</v>
      </c>
    </row>
    <row r="8" spans="1:10" s="89" customFormat="1" ht="41.25" customHeight="1" x14ac:dyDescent="0.3">
      <c r="A8" s="81">
        <v>2</v>
      </c>
      <c r="B8" s="88" t="s">
        <v>381</v>
      </c>
      <c r="C8" s="81">
        <v>119</v>
      </c>
      <c r="D8" s="193">
        <v>6005</v>
      </c>
      <c r="E8" s="81">
        <v>119</v>
      </c>
      <c r="F8" s="193">
        <v>6005</v>
      </c>
      <c r="G8" s="81">
        <v>246</v>
      </c>
      <c r="H8" s="193">
        <v>10755</v>
      </c>
    </row>
    <row r="9" spans="1:10" s="89" customFormat="1" ht="41.25" customHeight="1" x14ac:dyDescent="0.3">
      <c r="A9" s="81">
        <v>3</v>
      </c>
      <c r="B9" s="82" t="s">
        <v>254</v>
      </c>
      <c r="C9" s="81">
        <v>93</v>
      </c>
      <c r="D9" s="193">
        <v>4772</v>
      </c>
      <c r="E9" s="81">
        <v>93</v>
      </c>
      <c r="F9" s="193">
        <v>4772</v>
      </c>
      <c r="G9" s="81">
        <v>181</v>
      </c>
      <c r="H9" s="193">
        <v>9925</v>
      </c>
    </row>
    <row r="10" spans="1:10" s="89" customFormat="1" ht="41.25" customHeight="1" x14ac:dyDescent="0.3">
      <c r="A10" s="81">
        <v>4</v>
      </c>
      <c r="B10" s="88" t="s">
        <v>336</v>
      </c>
      <c r="C10" s="81">
        <v>99</v>
      </c>
      <c r="D10" s="193">
        <v>17983</v>
      </c>
      <c r="E10" s="81">
        <v>99</v>
      </c>
      <c r="F10" s="193">
        <v>17983</v>
      </c>
      <c r="G10" s="81">
        <v>223</v>
      </c>
      <c r="H10" s="193">
        <v>22434</v>
      </c>
      <c r="I10" s="89">
        <f>99+599</f>
        <v>698</v>
      </c>
    </row>
    <row r="11" spans="1:10" s="89" customFormat="1" ht="41.25" customHeight="1" x14ac:dyDescent="0.3">
      <c r="A11" s="81">
        <v>5</v>
      </c>
      <c r="B11" s="82" t="s">
        <v>255</v>
      </c>
      <c r="C11" s="81">
        <v>19</v>
      </c>
      <c r="D11" s="193">
        <v>2549</v>
      </c>
      <c r="E11" s="81">
        <v>19</v>
      </c>
      <c r="F11" s="193">
        <v>2549</v>
      </c>
      <c r="G11" s="81">
        <v>44</v>
      </c>
      <c r="H11" s="193">
        <v>3167</v>
      </c>
    </row>
    <row r="12" spans="1:10" s="89" customFormat="1" ht="41.25" customHeight="1" x14ac:dyDescent="0.3">
      <c r="A12" s="81">
        <v>6</v>
      </c>
      <c r="B12" s="82" t="s">
        <v>337</v>
      </c>
      <c r="C12" s="81">
        <v>9</v>
      </c>
      <c r="D12" s="193">
        <v>2576</v>
      </c>
      <c r="E12" s="81">
        <v>9</v>
      </c>
      <c r="F12" s="193">
        <v>2576</v>
      </c>
      <c r="G12" s="81">
        <v>40</v>
      </c>
      <c r="H12" s="193">
        <v>4314</v>
      </c>
    </row>
    <row r="13" spans="1:10" s="163" customFormat="1" ht="41.25" customHeight="1" x14ac:dyDescent="0.25">
      <c r="A13" s="161"/>
      <c r="B13" s="161" t="s">
        <v>333</v>
      </c>
      <c r="C13" s="79">
        <f>SUM(C7:C12)</f>
        <v>384</v>
      </c>
      <c r="D13" s="90">
        <f t="shared" ref="D13:H13" si="0">SUM(D7:D12)</f>
        <v>36130</v>
      </c>
      <c r="E13" s="90">
        <f t="shared" si="0"/>
        <v>384</v>
      </c>
      <c r="F13" s="90">
        <f t="shared" si="0"/>
        <v>36130</v>
      </c>
      <c r="G13" s="90">
        <f t="shared" si="0"/>
        <v>861</v>
      </c>
      <c r="H13" s="90">
        <f t="shared" si="0"/>
        <v>56892</v>
      </c>
    </row>
    <row r="22" spans="1:3" ht="18.75" x14ac:dyDescent="0.3">
      <c r="A22" s="174">
        <v>1</v>
      </c>
      <c r="B22" s="175" t="s">
        <v>289</v>
      </c>
      <c r="C22" s="108"/>
    </row>
    <row r="23" spans="1:3" ht="18.75" x14ac:dyDescent="0.3">
      <c r="A23" s="176">
        <v>2</v>
      </c>
      <c r="B23" s="175" t="s">
        <v>291</v>
      </c>
      <c r="C23" s="108"/>
    </row>
    <row r="24" spans="1:3" ht="18.75" x14ac:dyDescent="0.3">
      <c r="A24" s="176">
        <v>3</v>
      </c>
      <c r="B24" s="175" t="s">
        <v>341</v>
      </c>
      <c r="C24" s="108"/>
    </row>
    <row r="25" spans="1:3" ht="18.75" x14ac:dyDescent="0.3">
      <c r="A25" s="174">
        <v>4</v>
      </c>
      <c r="B25" s="175" t="s">
        <v>342</v>
      </c>
      <c r="C25" s="108"/>
    </row>
    <row r="26" spans="1:3" ht="18.75" x14ac:dyDescent="0.3">
      <c r="A26" s="176">
        <v>5</v>
      </c>
      <c r="B26" s="175" t="s">
        <v>293</v>
      </c>
      <c r="C26" s="108"/>
    </row>
    <row r="27" spans="1:3" ht="18.75" x14ac:dyDescent="0.3">
      <c r="A27" s="176">
        <v>6</v>
      </c>
      <c r="B27" s="175" t="s">
        <v>294</v>
      </c>
      <c r="C27" s="108"/>
    </row>
    <row r="28" spans="1:3" ht="18.75" x14ac:dyDescent="0.3">
      <c r="A28" s="174">
        <v>7</v>
      </c>
      <c r="B28" s="175" t="s">
        <v>343</v>
      </c>
      <c r="C28" s="108"/>
    </row>
    <row r="29" spans="1:3" ht="18.75" x14ac:dyDescent="0.3">
      <c r="A29" s="176">
        <v>8</v>
      </c>
      <c r="B29" s="175" t="s">
        <v>295</v>
      </c>
      <c r="C29" s="108"/>
    </row>
    <row r="30" spans="1:3" ht="18.75" x14ac:dyDescent="0.3">
      <c r="A30" s="176">
        <v>9</v>
      </c>
      <c r="B30" s="175" t="s">
        <v>296</v>
      </c>
      <c r="C30" s="108"/>
    </row>
    <row r="31" spans="1:3" ht="18.75" x14ac:dyDescent="0.3">
      <c r="A31" s="174">
        <v>10</v>
      </c>
      <c r="B31" s="175" t="s">
        <v>344</v>
      </c>
      <c r="C31" s="108"/>
    </row>
    <row r="32" spans="1:3" ht="18.75" x14ac:dyDescent="0.3">
      <c r="A32" s="176">
        <v>11</v>
      </c>
      <c r="B32" s="175" t="s">
        <v>345</v>
      </c>
      <c r="C32" s="108"/>
    </row>
    <row r="33" spans="1:3" ht="18.75" x14ac:dyDescent="0.3">
      <c r="A33" s="176">
        <v>12</v>
      </c>
      <c r="B33" s="175" t="s">
        <v>297</v>
      </c>
      <c r="C33" s="108"/>
    </row>
    <row r="34" spans="1:3" ht="18.75" x14ac:dyDescent="0.3">
      <c r="A34" s="174">
        <v>13</v>
      </c>
      <c r="B34" s="175" t="s">
        <v>298</v>
      </c>
      <c r="C34" s="108"/>
    </row>
    <row r="35" spans="1:3" ht="18.75" x14ac:dyDescent="0.3">
      <c r="A35" s="176">
        <v>14</v>
      </c>
      <c r="B35" s="175" t="s">
        <v>299</v>
      </c>
      <c r="C35" s="108"/>
    </row>
    <row r="36" spans="1:3" ht="18.75" x14ac:dyDescent="0.3">
      <c r="A36" s="176">
        <v>15</v>
      </c>
      <c r="B36" s="175" t="s">
        <v>346</v>
      </c>
      <c r="C36" s="108"/>
    </row>
    <row r="37" spans="1:3" ht="18.75" x14ac:dyDescent="0.3">
      <c r="A37" s="174">
        <v>16</v>
      </c>
      <c r="B37" s="175" t="s">
        <v>347</v>
      </c>
      <c r="C37" s="108"/>
    </row>
    <row r="38" spans="1:3" ht="18.75" x14ac:dyDescent="0.3">
      <c r="A38" s="176">
        <v>17</v>
      </c>
      <c r="B38" s="175" t="s">
        <v>300</v>
      </c>
      <c r="C38" s="108"/>
    </row>
    <row r="39" spans="1:3" ht="18.75" x14ac:dyDescent="0.3">
      <c r="A39" s="176">
        <v>18</v>
      </c>
      <c r="B39" s="175" t="s">
        <v>348</v>
      </c>
      <c r="C39" s="108"/>
    </row>
    <row r="40" spans="1:3" ht="18.75" x14ac:dyDescent="0.3">
      <c r="A40" s="174">
        <v>19</v>
      </c>
      <c r="B40" s="175" t="s">
        <v>349</v>
      </c>
      <c r="C40" s="108"/>
    </row>
    <row r="41" spans="1:3" ht="18.75" x14ac:dyDescent="0.3">
      <c r="A41" s="176">
        <v>20</v>
      </c>
      <c r="B41" s="175" t="s">
        <v>301</v>
      </c>
      <c r="C41" s="108"/>
    </row>
    <row r="42" spans="1:3" ht="18.75" x14ac:dyDescent="0.3">
      <c r="A42" s="176">
        <v>21</v>
      </c>
      <c r="B42" s="175" t="s">
        <v>302</v>
      </c>
      <c r="C42" s="108"/>
    </row>
    <row r="43" spans="1:3" ht="18.75" x14ac:dyDescent="0.3">
      <c r="A43" s="174">
        <v>22</v>
      </c>
      <c r="B43" s="175" t="s">
        <v>303</v>
      </c>
      <c r="C43" s="108"/>
    </row>
    <row r="44" spans="1:3" ht="18.75" x14ac:dyDescent="0.3">
      <c r="A44" s="176">
        <v>23</v>
      </c>
      <c r="B44" s="175" t="s">
        <v>304</v>
      </c>
      <c r="C44" s="108"/>
    </row>
    <row r="45" spans="1:3" ht="18.75" x14ac:dyDescent="0.3">
      <c r="A45" s="176">
        <v>24</v>
      </c>
      <c r="B45" s="175" t="s">
        <v>305</v>
      </c>
      <c r="C45" s="108"/>
    </row>
    <row r="46" spans="1:3" ht="18.75" x14ac:dyDescent="0.3">
      <c r="A46" s="174">
        <v>25</v>
      </c>
      <c r="B46" s="175" t="s">
        <v>350</v>
      </c>
      <c r="C46" s="108"/>
    </row>
    <row r="47" spans="1:3" ht="18.75" x14ac:dyDescent="0.3">
      <c r="A47" s="176">
        <v>26</v>
      </c>
      <c r="B47" s="175" t="s">
        <v>306</v>
      </c>
      <c r="C47" s="108"/>
    </row>
    <row r="48" spans="1:3" ht="18.75" x14ac:dyDescent="0.3">
      <c r="A48" s="176">
        <v>27</v>
      </c>
      <c r="B48" s="175" t="s">
        <v>307</v>
      </c>
      <c r="C48" s="108"/>
    </row>
    <row r="49" spans="1:3" ht="18.75" x14ac:dyDescent="0.3">
      <c r="A49" s="176">
        <v>28</v>
      </c>
      <c r="B49" s="175" t="s">
        <v>351</v>
      </c>
      <c r="C49" s="108"/>
    </row>
    <row r="50" spans="1:3" ht="18.75" x14ac:dyDescent="0.3">
      <c r="A50" s="174">
        <v>29</v>
      </c>
      <c r="B50" s="175" t="s">
        <v>352</v>
      </c>
      <c r="C50" s="108"/>
    </row>
    <row r="51" spans="1:3" ht="18.75" x14ac:dyDescent="0.3">
      <c r="A51" s="176">
        <v>30</v>
      </c>
      <c r="B51" s="175" t="s">
        <v>309</v>
      </c>
      <c r="C51" s="108"/>
    </row>
    <row r="52" spans="1:3" ht="18.75" x14ac:dyDescent="0.3">
      <c r="A52" s="176">
        <v>31</v>
      </c>
      <c r="B52" s="175" t="s">
        <v>353</v>
      </c>
      <c r="C52" s="108"/>
    </row>
    <row r="53" spans="1:3" ht="18.75" x14ac:dyDescent="0.3">
      <c r="A53" s="174">
        <v>32</v>
      </c>
      <c r="B53" s="175" t="s">
        <v>354</v>
      </c>
      <c r="C53" s="108"/>
    </row>
    <row r="54" spans="1:3" ht="18.75" x14ac:dyDescent="0.3">
      <c r="A54" s="176">
        <v>33</v>
      </c>
      <c r="B54" s="175" t="s">
        <v>355</v>
      </c>
      <c r="C54" s="108"/>
    </row>
    <row r="55" spans="1:3" ht="18.75" x14ac:dyDescent="0.3">
      <c r="A55" s="176">
        <v>34</v>
      </c>
      <c r="B55" s="175" t="s">
        <v>311</v>
      </c>
      <c r="C55" s="108"/>
    </row>
    <row r="56" spans="1:3" ht="18.75" x14ac:dyDescent="0.3">
      <c r="A56" s="174">
        <v>35</v>
      </c>
      <c r="B56" s="175" t="s">
        <v>312</v>
      </c>
      <c r="C56" s="108"/>
    </row>
    <row r="57" spans="1:3" ht="18.75" x14ac:dyDescent="0.3">
      <c r="A57" s="176">
        <v>36</v>
      </c>
      <c r="B57" s="175" t="s">
        <v>292</v>
      </c>
      <c r="C57" s="108"/>
    </row>
    <row r="58" spans="1:3" ht="18.75" x14ac:dyDescent="0.3">
      <c r="A58" s="176">
        <v>37</v>
      </c>
      <c r="B58" s="175" t="s">
        <v>356</v>
      </c>
      <c r="C58" s="108"/>
    </row>
    <row r="59" spans="1:3" ht="18.75" x14ac:dyDescent="0.3">
      <c r="A59" s="176">
        <v>38</v>
      </c>
      <c r="B59" s="175" t="s">
        <v>313</v>
      </c>
      <c r="C59" s="108"/>
    </row>
    <row r="60" spans="1:3" ht="18.75" x14ac:dyDescent="0.3">
      <c r="A60" s="174">
        <v>39</v>
      </c>
      <c r="B60" s="175" t="s">
        <v>314</v>
      </c>
      <c r="C60" s="108"/>
    </row>
    <row r="61" spans="1:3" ht="18.75" x14ac:dyDescent="0.3">
      <c r="A61" s="176">
        <v>40</v>
      </c>
      <c r="B61" s="175" t="s">
        <v>315</v>
      </c>
      <c r="C61" s="108"/>
    </row>
    <row r="62" spans="1:3" ht="18.75" x14ac:dyDescent="0.3">
      <c r="A62" s="176">
        <v>41</v>
      </c>
      <c r="B62" s="175" t="s">
        <v>316</v>
      </c>
      <c r="C62" s="108"/>
    </row>
    <row r="63" spans="1:3" ht="18.75" x14ac:dyDescent="0.3">
      <c r="A63" s="174">
        <v>42</v>
      </c>
      <c r="B63" s="175" t="s">
        <v>357</v>
      </c>
      <c r="C63" s="108"/>
    </row>
    <row r="64" spans="1:3" ht="18.75" x14ac:dyDescent="0.3">
      <c r="A64" s="176">
        <v>43</v>
      </c>
      <c r="B64" s="175" t="s">
        <v>358</v>
      </c>
      <c r="C64" s="108"/>
    </row>
    <row r="65" spans="1:3" ht="18.75" x14ac:dyDescent="0.3">
      <c r="A65" s="176">
        <v>44</v>
      </c>
      <c r="B65" s="175" t="s">
        <v>317</v>
      </c>
      <c r="C65" s="108"/>
    </row>
    <row r="66" spans="1:3" ht="18.75" x14ac:dyDescent="0.3">
      <c r="A66" s="174">
        <v>45</v>
      </c>
      <c r="B66" s="175" t="s">
        <v>359</v>
      </c>
      <c r="C66" s="108"/>
    </row>
    <row r="67" spans="1:3" ht="18.75" x14ac:dyDescent="0.3">
      <c r="A67" s="176">
        <v>46</v>
      </c>
      <c r="B67" s="175" t="s">
        <v>360</v>
      </c>
      <c r="C67" s="108"/>
    </row>
    <row r="68" spans="1:3" ht="18.75" x14ac:dyDescent="0.3">
      <c r="A68" s="176">
        <v>47</v>
      </c>
      <c r="B68" s="175" t="s">
        <v>318</v>
      </c>
      <c r="C68" s="108"/>
    </row>
    <row r="69" spans="1:3" ht="18.75" x14ac:dyDescent="0.3">
      <c r="A69" s="176">
        <v>48</v>
      </c>
      <c r="B69" s="175" t="s">
        <v>361</v>
      </c>
      <c r="C69" s="108"/>
    </row>
    <row r="70" spans="1:3" ht="18.75" x14ac:dyDescent="0.3">
      <c r="A70" s="174">
        <v>49</v>
      </c>
      <c r="B70" s="175" t="s">
        <v>362</v>
      </c>
      <c r="C70" s="108"/>
    </row>
    <row r="71" spans="1:3" ht="18.75" x14ac:dyDescent="0.3">
      <c r="A71" s="176">
        <v>50</v>
      </c>
      <c r="B71" s="175" t="s">
        <v>363</v>
      </c>
      <c r="C71" s="108"/>
    </row>
    <row r="72" spans="1:3" ht="18.75" x14ac:dyDescent="0.3">
      <c r="A72" s="176">
        <v>51</v>
      </c>
      <c r="B72" s="175" t="s">
        <v>364</v>
      </c>
      <c r="C72" s="108"/>
    </row>
    <row r="73" spans="1:3" ht="18.75" x14ac:dyDescent="0.3">
      <c r="A73" s="174">
        <v>52</v>
      </c>
      <c r="B73" s="175" t="s">
        <v>365</v>
      </c>
      <c r="C73" s="108"/>
    </row>
    <row r="74" spans="1:3" ht="18.75" x14ac:dyDescent="0.3">
      <c r="A74" s="176">
        <v>53</v>
      </c>
      <c r="B74" s="175" t="s">
        <v>366</v>
      </c>
      <c r="C74" s="108"/>
    </row>
    <row r="75" spans="1:3" ht="18.75" x14ac:dyDescent="0.3">
      <c r="A75" s="176">
        <v>54</v>
      </c>
      <c r="B75" s="175" t="s">
        <v>367</v>
      </c>
      <c r="C75" s="108"/>
    </row>
    <row r="76" spans="1:3" ht="18.75" x14ac:dyDescent="0.3">
      <c r="A76" s="174">
        <v>55</v>
      </c>
      <c r="B76" s="175" t="s">
        <v>368</v>
      </c>
      <c r="C76" s="108"/>
    </row>
    <row r="77" spans="1:3" ht="18.75" x14ac:dyDescent="0.3">
      <c r="A77" s="176">
        <v>56</v>
      </c>
      <c r="B77" s="175" t="s">
        <v>369</v>
      </c>
      <c r="C77" s="108"/>
    </row>
    <row r="78" spans="1:3" ht="18.75" x14ac:dyDescent="0.3">
      <c r="A78" s="176">
        <v>57</v>
      </c>
      <c r="B78" s="175" t="s">
        <v>319</v>
      </c>
      <c r="C78" s="108"/>
    </row>
    <row r="79" spans="1:3" ht="18.75" x14ac:dyDescent="0.3">
      <c r="A79" s="176">
        <v>58</v>
      </c>
      <c r="B79" s="175" t="s">
        <v>370</v>
      </c>
      <c r="C79" s="108"/>
    </row>
    <row r="80" spans="1:3" ht="18.75" x14ac:dyDescent="0.3">
      <c r="A80" s="174">
        <v>59</v>
      </c>
      <c r="B80" s="175" t="s">
        <v>371</v>
      </c>
      <c r="C80" s="108"/>
    </row>
    <row r="81" spans="1:3" ht="18.75" x14ac:dyDescent="0.3">
      <c r="A81" s="176">
        <v>60</v>
      </c>
      <c r="B81" s="175" t="s">
        <v>372</v>
      </c>
      <c r="C81" s="108"/>
    </row>
    <row r="82" spans="1:3" ht="18.75" x14ac:dyDescent="0.3">
      <c r="A82" s="176">
        <v>61</v>
      </c>
      <c r="B82" s="175" t="s">
        <v>373</v>
      </c>
      <c r="C82" s="108"/>
    </row>
    <row r="83" spans="1:3" ht="18.75" x14ac:dyDescent="0.3">
      <c r="A83" s="174">
        <v>62</v>
      </c>
      <c r="B83" s="175" t="s">
        <v>374</v>
      </c>
      <c r="C83" s="108"/>
    </row>
    <row r="84" spans="1:3" ht="18.75" x14ac:dyDescent="0.3">
      <c r="A84" s="176">
        <v>63</v>
      </c>
      <c r="B84" s="175" t="s">
        <v>375</v>
      </c>
      <c r="C84" s="108"/>
    </row>
  </sheetData>
  <mergeCells count="8">
    <mergeCell ref="A1:H1"/>
    <mergeCell ref="G5:H5"/>
    <mergeCell ref="E5:F5"/>
    <mergeCell ref="B5:B6"/>
    <mergeCell ref="A5:A6"/>
    <mergeCell ref="A2:H2"/>
    <mergeCell ref="A3:H3"/>
    <mergeCell ref="C5:D5"/>
  </mergeCells>
  <printOptions horizontalCentered="1"/>
  <pageMargins left="0.45" right="0.2" top="0.5" bottom="0.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N10" sqref="N10"/>
    </sheetView>
  </sheetViews>
  <sheetFormatPr defaultRowHeight="15" x14ac:dyDescent="0.25"/>
  <cols>
    <col min="1" max="1" width="6.28515625" customWidth="1"/>
    <col min="2" max="2" width="48.7109375" customWidth="1"/>
    <col min="3" max="3" width="20.42578125" bestFit="1" customWidth="1"/>
    <col min="4" max="4" width="19.85546875" customWidth="1"/>
  </cols>
  <sheetData>
    <row r="1" spans="1:4" ht="18.75" x14ac:dyDescent="0.3">
      <c r="A1" s="258" t="s">
        <v>387</v>
      </c>
      <c r="B1" s="258"/>
      <c r="C1" s="258"/>
      <c r="D1" s="258"/>
    </row>
    <row r="2" spans="1:4" ht="42" customHeight="1" x14ac:dyDescent="0.25">
      <c r="A2" s="265" t="s">
        <v>283</v>
      </c>
      <c r="B2" s="265"/>
      <c r="C2" s="265"/>
      <c r="D2" s="265"/>
    </row>
    <row r="3" spans="1:4" ht="44.25" customHeight="1" x14ac:dyDescent="0.25">
      <c r="A3" s="256" t="s">
        <v>384</v>
      </c>
      <c r="B3" s="256"/>
      <c r="C3" s="256"/>
      <c r="D3" s="256"/>
    </row>
    <row r="6" spans="1:4" ht="35.25" customHeight="1" x14ac:dyDescent="0.25">
      <c r="A6" s="93" t="s">
        <v>235</v>
      </c>
      <c r="B6" s="79" t="s">
        <v>250</v>
      </c>
      <c r="C6" s="93" t="s">
        <v>236</v>
      </c>
      <c r="D6" s="93" t="s">
        <v>237</v>
      </c>
    </row>
    <row r="7" spans="1:4" ht="38.25" customHeight="1" x14ac:dyDescent="0.25">
      <c r="A7" s="81">
        <v>1</v>
      </c>
      <c r="B7" s="91" t="s">
        <v>262</v>
      </c>
      <c r="C7" s="81">
        <v>29</v>
      </c>
      <c r="D7" s="193">
        <v>803</v>
      </c>
    </row>
    <row r="8" spans="1:4" ht="38.25" customHeight="1" x14ac:dyDescent="0.25">
      <c r="A8" s="81">
        <v>2</v>
      </c>
      <c r="B8" s="82" t="s">
        <v>264</v>
      </c>
      <c r="C8" s="81">
        <v>29</v>
      </c>
      <c r="D8" s="193">
        <v>996</v>
      </c>
    </row>
    <row r="9" spans="1:4" ht="38.25" customHeight="1" x14ac:dyDescent="0.25">
      <c r="A9" s="81">
        <v>3</v>
      </c>
      <c r="B9" s="82" t="s">
        <v>259</v>
      </c>
      <c r="C9" s="81">
        <v>27</v>
      </c>
      <c r="D9" s="193">
        <v>744</v>
      </c>
    </row>
    <row r="10" spans="1:4" ht="38.25" customHeight="1" x14ac:dyDescent="0.25">
      <c r="A10" s="81">
        <v>4</v>
      </c>
      <c r="B10" s="82" t="s">
        <v>260</v>
      </c>
      <c r="C10" s="81">
        <v>20</v>
      </c>
      <c r="D10" s="193">
        <v>562</v>
      </c>
    </row>
    <row r="11" spans="1:4" ht="38.25" customHeight="1" x14ac:dyDescent="0.25">
      <c r="A11" s="81">
        <v>5</v>
      </c>
      <c r="B11" s="82" t="s">
        <v>263</v>
      </c>
      <c r="C11" s="81">
        <v>28</v>
      </c>
      <c r="D11" s="193">
        <v>827</v>
      </c>
    </row>
    <row r="12" spans="1:4" ht="38.25" customHeight="1" x14ac:dyDescent="0.25">
      <c r="A12" s="81">
        <v>6</v>
      </c>
      <c r="B12" s="82" t="s">
        <v>261</v>
      </c>
      <c r="C12" s="81">
        <v>23</v>
      </c>
      <c r="D12" s="193">
        <v>3778</v>
      </c>
    </row>
    <row r="13" spans="1:4" ht="38.25" customHeight="1" x14ac:dyDescent="0.25">
      <c r="A13" s="81">
        <v>7</v>
      </c>
      <c r="B13" s="91" t="s">
        <v>265</v>
      </c>
      <c r="C13" s="81">
        <v>22</v>
      </c>
      <c r="D13" s="193">
        <v>901</v>
      </c>
    </row>
    <row r="14" spans="1:4" ht="38.25" customHeight="1" x14ac:dyDescent="0.25">
      <c r="A14" s="81">
        <v>8</v>
      </c>
      <c r="B14" s="219" t="s">
        <v>266</v>
      </c>
      <c r="C14" s="220">
        <v>20</v>
      </c>
      <c r="D14" s="194">
        <v>1676</v>
      </c>
    </row>
    <row r="15" spans="1:4" s="89" customFormat="1" ht="26.25" customHeight="1" x14ac:dyDescent="0.3">
      <c r="A15" s="109"/>
      <c r="B15" s="161" t="s">
        <v>333</v>
      </c>
      <c r="C15" s="79">
        <f>SUM(C7:C14)</f>
        <v>198</v>
      </c>
      <c r="D15" s="90">
        <f>SUM(D7:D14)</f>
        <v>10287</v>
      </c>
    </row>
  </sheetData>
  <mergeCells count="3">
    <mergeCell ref="A1:D1"/>
    <mergeCell ref="A2:D2"/>
    <mergeCell ref="A3:D3"/>
  </mergeCells>
  <printOptions horizontalCentered="1"/>
  <pageMargins left="0.7" right="0.45" top="0.5" bottom="0.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A25" sqref="A25"/>
    </sheetView>
  </sheetViews>
  <sheetFormatPr defaultRowHeight="15" x14ac:dyDescent="0.25"/>
  <cols>
    <col min="2" max="2" width="48.5703125" customWidth="1"/>
    <col min="3" max="6" width="18.42578125" customWidth="1"/>
  </cols>
  <sheetData>
    <row r="1" spans="1:11" ht="25.5" customHeight="1" x14ac:dyDescent="0.3">
      <c r="A1" s="258" t="s">
        <v>276</v>
      </c>
      <c r="B1" s="258"/>
      <c r="C1" s="258"/>
      <c r="D1" s="258"/>
      <c r="E1" s="258"/>
      <c r="F1" s="258"/>
    </row>
    <row r="2" spans="1:11" ht="50.25" customHeight="1" x14ac:dyDescent="0.25">
      <c r="A2" s="265" t="s">
        <v>284</v>
      </c>
      <c r="B2" s="265"/>
      <c r="C2" s="265"/>
      <c r="D2" s="265"/>
      <c r="E2" s="265"/>
      <c r="F2" s="265"/>
    </row>
    <row r="3" spans="1:11" ht="31.5" customHeight="1" x14ac:dyDescent="0.25">
      <c r="A3" s="256" t="s">
        <v>285</v>
      </c>
      <c r="B3" s="256"/>
      <c r="C3" s="256"/>
      <c r="D3" s="256"/>
      <c r="E3" s="256"/>
      <c r="F3" s="256"/>
    </row>
    <row r="4" spans="1:11" ht="18.75" x14ac:dyDescent="0.3">
      <c r="A4" s="83"/>
      <c r="B4" s="87" t="s">
        <v>67</v>
      </c>
      <c r="C4" s="85"/>
      <c r="D4" s="85"/>
    </row>
    <row r="5" spans="1:11" ht="42" customHeight="1" x14ac:dyDescent="0.25">
      <c r="A5" s="263" t="s">
        <v>235</v>
      </c>
      <c r="B5" s="263" t="s">
        <v>250</v>
      </c>
      <c r="C5" s="259" t="s">
        <v>256</v>
      </c>
      <c r="D5" s="260"/>
      <c r="E5" s="259" t="s">
        <v>275</v>
      </c>
      <c r="F5" s="260"/>
    </row>
    <row r="6" spans="1:11" ht="42" customHeight="1" x14ac:dyDescent="0.25">
      <c r="A6" s="264"/>
      <c r="B6" s="264"/>
      <c r="C6" s="92" t="s">
        <v>257</v>
      </c>
      <c r="D6" s="92" t="s">
        <v>258</v>
      </c>
      <c r="E6" s="92" t="s">
        <v>257</v>
      </c>
      <c r="F6" s="92" t="s">
        <v>258</v>
      </c>
    </row>
    <row r="7" spans="1:11" ht="34.5" customHeight="1" x14ac:dyDescent="0.25">
      <c r="A7" s="81">
        <v>1</v>
      </c>
      <c r="B7" s="82" t="s">
        <v>9</v>
      </c>
      <c r="C7" s="79">
        <v>12</v>
      </c>
      <c r="D7" s="90">
        <v>170</v>
      </c>
      <c r="E7" s="79">
        <v>17</v>
      </c>
      <c r="F7" s="90">
        <v>548</v>
      </c>
    </row>
    <row r="8" spans="1:11" ht="34.5" customHeight="1" x14ac:dyDescent="0.25">
      <c r="A8" s="81">
        <v>2</v>
      </c>
      <c r="B8" s="88" t="s">
        <v>273</v>
      </c>
      <c r="C8" s="79">
        <v>13</v>
      </c>
      <c r="D8" s="98">
        <v>9030</v>
      </c>
      <c r="E8" s="79">
        <v>38</v>
      </c>
      <c r="F8" s="90">
        <v>15230</v>
      </c>
    </row>
    <row r="9" spans="1:11" ht="34.5" customHeight="1" x14ac:dyDescent="0.25">
      <c r="A9" s="81">
        <v>3</v>
      </c>
      <c r="B9" s="82" t="s">
        <v>267</v>
      </c>
      <c r="C9" s="79">
        <v>23</v>
      </c>
      <c r="D9" s="90">
        <v>1595</v>
      </c>
      <c r="E9" s="79">
        <v>56</v>
      </c>
      <c r="F9" s="90">
        <v>3354</v>
      </c>
    </row>
    <row r="10" spans="1:11" ht="34.5" customHeight="1" x14ac:dyDescent="0.25">
      <c r="A10" s="81">
        <v>4</v>
      </c>
      <c r="B10" s="82" t="s">
        <v>268</v>
      </c>
      <c r="C10" s="79">
        <v>3</v>
      </c>
      <c r="D10" s="90">
        <v>98</v>
      </c>
      <c r="E10" s="79">
        <v>32</v>
      </c>
      <c r="F10" s="90">
        <v>1118</v>
      </c>
    </row>
    <row r="11" spans="1:11" ht="34.5" customHeight="1" x14ac:dyDescent="0.25">
      <c r="A11" s="81">
        <v>5</v>
      </c>
      <c r="B11" s="82" t="s">
        <v>269</v>
      </c>
      <c r="C11" s="79">
        <v>22</v>
      </c>
      <c r="D11" s="90">
        <v>4603</v>
      </c>
      <c r="E11" s="79">
        <v>27</v>
      </c>
      <c r="F11" s="90">
        <v>8792</v>
      </c>
      <c r="I11" s="82"/>
    </row>
    <row r="12" spans="1:11" ht="34.5" customHeight="1" x14ac:dyDescent="0.25">
      <c r="A12" s="81">
        <v>6</v>
      </c>
      <c r="B12" s="82" t="s">
        <v>271</v>
      </c>
      <c r="C12" s="90">
        <v>3</v>
      </c>
      <c r="D12" s="90">
        <v>1487</v>
      </c>
      <c r="E12" s="90">
        <v>22</v>
      </c>
      <c r="F12" s="90">
        <v>4098</v>
      </c>
    </row>
    <row r="13" spans="1:11" ht="34.5" customHeight="1" x14ac:dyDescent="0.25">
      <c r="A13" s="81">
        <v>7</v>
      </c>
      <c r="B13" s="82" t="s">
        <v>270</v>
      </c>
      <c r="C13" s="90">
        <v>8</v>
      </c>
      <c r="D13" s="90">
        <v>449</v>
      </c>
      <c r="E13" s="90">
        <v>18</v>
      </c>
      <c r="F13" s="90">
        <v>500</v>
      </c>
      <c r="K13" s="94"/>
    </row>
    <row r="14" spans="1:11" ht="34.5" customHeight="1" x14ac:dyDescent="0.25">
      <c r="A14" s="81">
        <v>8</v>
      </c>
      <c r="B14" s="82" t="s">
        <v>274</v>
      </c>
      <c r="C14" s="90">
        <v>1</v>
      </c>
      <c r="D14" s="90">
        <v>18</v>
      </c>
      <c r="E14" s="90">
        <v>23</v>
      </c>
      <c r="F14" s="90">
        <v>1722</v>
      </c>
    </row>
    <row r="15" spans="1:11" ht="34.5" customHeight="1" x14ac:dyDescent="0.25">
      <c r="A15" s="81">
        <v>9</v>
      </c>
      <c r="B15" s="82" t="s">
        <v>272</v>
      </c>
      <c r="C15" s="90">
        <v>1</v>
      </c>
      <c r="D15" s="90">
        <v>16</v>
      </c>
      <c r="E15" s="90">
        <v>12</v>
      </c>
      <c r="F15" s="90">
        <v>160</v>
      </c>
    </row>
    <row r="16" spans="1:11" ht="34.5" customHeight="1" x14ac:dyDescent="0.3">
      <c r="C16" s="86">
        <f>SUM(C7:C15)</f>
        <v>86</v>
      </c>
      <c r="D16" s="86">
        <f t="shared" ref="D16:F16" si="0">SUM(D7:D15)</f>
        <v>17466</v>
      </c>
      <c r="E16" s="86">
        <f t="shared" si="0"/>
        <v>245</v>
      </c>
      <c r="F16" s="86">
        <f t="shared" si="0"/>
        <v>35522</v>
      </c>
    </row>
    <row r="17" ht="34.5" customHeight="1" x14ac:dyDescent="0.25"/>
  </sheetData>
  <mergeCells count="7">
    <mergeCell ref="A1:F1"/>
    <mergeCell ref="A2:F2"/>
    <mergeCell ref="A3:F3"/>
    <mergeCell ref="A5:A6"/>
    <mergeCell ref="B5:B6"/>
    <mergeCell ref="C5:D5"/>
    <mergeCell ref="E5:F5"/>
  </mergeCells>
  <printOptions horizontalCentered="1"/>
  <pageMargins left="0.7" right="0.45" top="0.5" bottom="0.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zoomScale="85" zoomScaleNormal="85" workbookViewId="0">
      <selection activeCell="D6" sqref="D6:D7"/>
    </sheetView>
  </sheetViews>
  <sheetFormatPr defaultRowHeight="15" x14ac:dyDescent="0.25"/>
  <cols>
    <col min="1" max="1" width="6.5703125" customWidth="1"/>
    <col min="2" max="2" width="40" customWidth="1"/>
    <col min="3" max="8" width="11" customWidth="1"/>
    <col min="9" max="9" width="16.42578125" customWidth="1"/>
    <col min="15" max="16" width="9.140625" customWidth="1"/>
  </cols>
  <sheetData>
    <row r="1" spans="1:9" ht="21" customHeight="1" x14ac:dyDescent="0.3">
      <c r="A1" s="267" t="s">
        <v>385</v>
      </c>
      <c r="B1" s="267"/>
      <c r="C1" s="267"/>
      <c r="D1" s="267"/>
      <c r="E1" s="267"/>
      <c r="F1" s="267"/>
      <c r="G1" s="267"/>
      <c r="H1" s="267"/>
    </row>
    <row r="2" spans="1:9" ht="44.25" customHeight="1" x14ac:dyDescent="0.25">
      <c r="A2" s="268" t="s">
        <v>391</v>
      </c>
      <c r="B2" s="268"/>
      <c r="C2" s="268"/>
      <c r="D2" s="268"/>
      <c r="E2" s="268"/>
      <c r="F2" s="268"/>
      <c r="G2" s="268"/>
      <c r="H2" s="268"/>
    </row>
    <row r="3" spans="1:9" ht="19.5" customHeight="1" x14ac:dyDescent="0.25">
      <c r="A3" s="256" t="s">
        <v>422</v>
      </c>
      <c r="B3" s="256"/>
      <c r="C3" s="256"/>
      <c r="D3" s="256"/>
      <c r="E3" s="256"/>
      <c r="F3" s="256"/>
      <c r="G3" s="256"/>
      <c r="H3" s="256"/>
    </row>
    <row r="4" spans="1:9" s="164" customFormat="1" ht="13.5" customHeight="1" x14ac:dyDescent="0.3">
      <c r="A4" s="165"/>
      <c r="B4" s="166" t="s">
        <v>67</v>
      </c>
      <c r="C4" s="166"/>
      <c r="D4" s="166"/>
      <c r="E4" s="166"/>
      <c r="F4" s="166"/>
      <c r="G4" s="166"/>
    </row>
    <row r="5" spans="1:9" ht="31.5" customHeight="1" x14ac:dyDescent="0.25">
      <c r="A5" s="269" t="s">
        <v>0</v>
      </c>
      <c r="B5" s="275" t="s">
        <v>417</v>
      </c>
      <c r="C5" s="272" t="s">
        <v>399</v>
      </c>
      <c r="D5" s="273"/>
      <c r="E5" s="273"/>
      <c r="F5" s="273"/>
      <c r="G5" s="274"/>
      <c r="H5" s="275" t="s">
        <v>237</v>
      </c>
      <c r="I5" s="266"/>
    </row>
    <row r="6" spans="1:9" ht="30.75" customHeight="1" x14ac:dyDescent="0.25">
      <c r="A6" s="270"/>
      <c r="B6" s="276"/>
      <c r="C6" s="278" t="s">
        <v>333</v>
      </c>
      <c r="D6" s="278" t="s">
        <v>395</v>
      </c>
      <c r="E6" s="279" t="s">
        <v>408</v>
      </c>
      <c r="F6" s="280" t="s">
        <v>412</v>
      </c>
      <c r="G6" s="278" t="s">
        <v>396</v>
      </c>
      <c r="H6" s="276"/>
      <c r="I6" s="266"/>
    </row>
    <row r="7" spans="1:9" ht="84" customHeight="1" x14ac:dyDescent="0.25">
      <c r="A7" s="271"/>
      <c r="B7" s="277"/>
      <c r="C7" s="278"/>
      <c r="D7" s="278"/>
      <c r="E7" s="279"/>
      <c r="F7" s="281"/>
      <c r="G7" s="278"/>
      <c r="H7" s="277"/>
      <c r="I7" s="240"/>
    </row>
    <row r="8" spans="1:9" ht="43.5" customHeight="1" x14ac:dyDescent="0.25">
      <c r="A8" s="245">
        <v>1</v>
      </c>
      <c r="B8" s="246">
        <v>2</v>
      </c>
      <c r="C8" s="238" t="s">
        <v>411</v>
      </c>
      <c r="D8" s="245">
        <v>4</v>
      </c>
      <c r="E8" s="246">
        <v>5</v>
      </c>
      <c r="F8" s="245">
        <v>7</v>
      </c>
      <c r="G8" s="246">
        <v>8</v>
      </c>
      <c r="H8" s="238">
        <v>9</v>
      </c>
      <c r="I8" s="240"/>
    </row>
    <row r="9" spans="1:9" ht="53.25" customHeight="1" x14ac:dyDescent="0.25">
      <c r="A9" s="223" t="s">
        <v>2</v>
      </c>
      <c r="B9" s="236" t="s">
        <v>405</v>
      </c>
      <c r="C9" s="236"/>
      <c r="D9" s="236"/>
      <c r="E9" s="236"/>
      <c r="F9" s="247"/>
      <c r="G9" s="247"/>
      <c r="H9" s="226"/>
    </row>
    <row r="10" spans="1:9" ht="24" customHeight="1" x14ac:dyDescent="0.25">
      <c r="A10" s="223"/>
      <c r="B10" s="236"/>
      <c r="C10" s="236"/>
      <c r="D10" s="236"/>
      <c r="E10" s="236"/>
      <c r="F10" s="247"/>
      <c r="G10" s="247"/>
      <c r="H10" s="226"/>
    </row>
    <row r="11" spans="1:9" s="221" customFormat="1" ht="53.25" customHeight="1" x14ac:dyDescent="0.25">
      <c r="A11" s="223" t="s">
        <v>322</v>
      </c>
      <c r="B11" s="237" t="s">
        <v>406</v>
      </c>
      <c r="C11" s="237"/>
      <c r="D11" s="237"/>
      <c r="E11" s="237"/>
      <c r="F11" s="237"/>
      <c r="G11" s="237"/>
      <c r="H11" s="235"/>
    </row>
    <row r="12" spans="1:9" s="255" customFormat="1" ht="43.5" customHeight="1" x14ac:dyDescent="0.25">
      <c r="A12" s="227">
        <v>1</v>
      </c>
      <c r="B12" s="250" t="s">
        <v>418</v>
      </c>
      <c r="C12" s="250"/>
      <c r="D12" s="250"/>
      <c r="E12" s="250"/>
      <c r="F12" s="250"/>
      <c r="G12" s="254">
        <v>1</v>
      </c>
      <c r="H12" s="253">
        <v>9</v>
      </c>
    </row>
    <row r="13" spans="1:9" s="255" customFormat="1" ht="27.75" customHeight="1" x14ac:dyDescent="0.25">
      <c r="A13" s="227">
        <v>2</v>
      </c>
      <c r="B13" s="250" t="s">
        <v>419</v>
      </c>
      <c r="C13" s="250"/>
      <c r="D13" s="250"/>
      <c r="E13" s="250"/>
      <c r="F13" s="250"/>
      <c r="G13" s="254">
        <v>1</v>
      </c>
      <c r="H13" s="232">
        <v>5</v>
      </c>
    </row>
    <row r="14" spans="1:9" ht="38.25" customHeight="1" x14ac:dyDescent="0.25">
      <c r="A14" s="228"/>
      <c r="B14" s="231" t="s">
        <v>328</v>
      </c>
      <c r="C14" s="231"/>
      <c r="D14" s="231"/>
      <c r="E14" s="231"/>
      <c r="F14" s="231"/>
      <c r="G14" s="252">
        <f>G12+G13</f>
        <v>2</v>
      </c>
      <c r="H14" s="234">
        <f>H12+H13</f>
        <v>14</v>
      </c>
    </row>
    <row r="15" spans="1:9" s="164" customFormat="1" ht="18.75" x14ac:dyDescent="0.3">
      <c r="H15" s="169"/>
    </row>
    <row r="16" spans="1:9" s="164" customFormat="1" x14ac:dyDescent="0.25"/>
    <row r="17" s="164" customFormat="1" x14ac:dyDescent="0.25"/>
    <row r="18" s="164" customFormat="1" x14ac:dyDescent="0.25"/>
    <row r="19" s="164" customFormat="1" x14ac:dyDescent="0.25"/>
    <row r="20" s="164" customFormat="1" x14ac:dyDescent="0.25"/>
    <row r="21" s="164" customFormat="1" x14ac:dyDescent="0.25"/>
    <row r="22" s="164" customFormat="1" x14ac:dyDescent="0.25"/>
    <row r="23" s="164" customFormat="1" x14ac:dyDescent="0.25"/>
    <row r="24" s="164" customFormat="1" x14ac:dyDescent="0.25"/>
    <row r="25" s="164" customFormat="1" x14ac:dyDescent="0.25"/>
    <row r="26" s="164" customFormat="1" x14ac:dyDescent="0.25"/>
    <row r="27" s="164" customFormat="1" x14ac:dyDescent="0.25"/>
    <row r="28" s="164" customFormat="1" x14ac:dyDescent="0.25"/>
    <row r="29" s="164" customFormat="1" x14ac:dyDescent="0.25"/>
    <row r="30" s="164" customFormat="1" x14ac:dyDescent="0.25"/>
    <row r="31" s="164" customFormat="1" x14ac:dyDescent="0.25"/>
    <row r="32" s="164" customFormat="1" x14ac:dyDescent="0.25"/>
    <row r="33" s="164" customFormat="1" x14ac:dyDescent="0.25"/>
    <row r="34" s="164" customFormat="1" x14ac:dyDescent="0.25"/>
    <row r="35" s="164" customFormat="1" x14ac:dyDescent="0.25"/>
    <row r="36" s="164" customFormat="1" x14ac:dyDescent="0.25"/>
    <row r="37" s="164" customFormat="1" x14ac:dyDescent="0.25"/>
    <row r="38" s="164" customFormat="1" x14ac:dyDescent="0.25"/>
    <row r="39" s="164" customFormat="1" x14ac:dyDescent="0.25"/>
    <row r="40" s="164" customFormat="1" x14ac:dyDescent="0.25"/>
    <row r="41" s="164" customFormat="1" x14ac:dyDescent="0.25"/>
    <row r="42" s="164" customFormat="1" x14ac:dyDescent="0.25"/>
    <row r="43" s="164" customFormat="1" x14ac:dyDescent="0.25"/>
    <row r="44" s="164" customFormat="1" x14ac:dyDescent="0.25"/>
    <row r="45" s="164" customFormat="1" x14ac:dyDescent="0.25"/>
    <row r="46" s="164" customFormat="1" x14ac:dyDescent="0.25"/>
    <row r="47" s="164" customFormat="1" x14ac:dyDescent="0.25"/>
    <row r="48" s="164" customFormat="1" x14ac:dyDescent="0.25"/>
    <row r="49" s="164" customFormat="1" x14ac:dyDescent="0.25"/>
    <row r="50" s="164" customFormat="1" x14ac:dyDescent="0.25"/>
    <row r="51" s="164" customFormat="1" x14ac:dyDescent="0.25"/>
    <row r="52" s="164" customFormat="1" x14ac:dyDescent="0.25"/>
    <row r="53" s="164" customFormat="1" x14ac:dyDescent="0.25"/>
    <row r="54" s="164" customFormat="1" x14ac:dyDescent="0.25"/>
    <row r="55" s="164" customFormat="1" x14ac:dyDescent="0.25"/>
    <row r="56" s="164" customFormat="1" x14ac:dyDescent="0.25"/>
    <row r="57" s="164" customFormat="1" x14ac:dyDescent="0.25"/>
    <row r="58" s="164" customFormat="1" x14ac:dyDescent="0.25"/>
    <row r="59" s="164" customFormat="1" x14ac:dyDescent="0.25"/>
    <row r="60" s="164" customFormat="1" x14ac:dyDescent="0.25"/>
    <row r="61" s="164" customFormat="1" x14ac:dyDescent="0.25"/>
    <row r="62" s="164" customFormat="1" x14ac:dyDescent="0.25"/>
    <row r="63" s="164" customFormat="1" x14ac:dyDescent="0.25"/>
    <row r="64" s="164" customFormat="1" x14ac:dyDescent="0.25"/>
    <row r="65" s="164" customFormat="1" x14ac:dyDescent="0.25"/>
  </sheetData>
  <mergeCells count="13">
    <mergeCell ref="I5:I6"/>
    <mergeCell ref="A1:H1"/>
    <mergeCell ref="A2:H2"/>
    <mergeCell ref="A3:H3"/>
    <mergeCell ref="A5:A7"/>
    <mergeCell ref="C5:G5"/>
    <mergeCell ref="B5:B7"/>
    <mergeCell ref="C6:C7"/>
    <mergeCell ref="G6:G7"/>
    <mergeCell ref="H5:H7"/>
    <mergeCell ref="D6:D7"/>
    <mergeCell ref="E6:E7"/>
    <mergeCell ref="F6:F7"/>
  </mergeCells>
  <printOptions horizontalCentered="1"/>
  <pageMargins left="0.2" right="0" top="0.5" bottom="0" header="0" footer="0.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Zeros="0" zoomScale="85" zoomScaleNormal="85" workbookViewId="0">
      <selection activeCell="A29" sqref="A29:XFD29"/>
    </sheetView>
  </sheetViews>
  <sheetFormatPr defaultRowHeight="15" x14ac:dyDescent="0.25"/>
  <cols>
    <col min="1" max="1" width="5.5703125" customWidth="1"/>
    <col min="2" max="2" width="46.28515625" customWidth="1"/>
    <col min="3" max="3" width="17.7109375" customWidth="1"/>
    <col min="4" max="9" width="14.5703125" customWidth="1"/>
    <col min="15" max="16" width="9.140625" customWidth="1"/>
  </cols>
  <sheetData>
    <row r="1" spans="1:10" ht="21.75" customHeight="1" x14ac:dyDescent="0.3">
      <c r="A1" s="267" t="s">
        <v>386</v>
      </c>
      <c r="B1" s="267"/>
      <c r="C1" s="267"/>
      <c r="D1" s="267"/>
      <c r="E1" s="267"/>
      <c r="F1" s="267"/>
      <c r="G1" s="267"/>
      <c r="H1" s="267"/>
      <c r="I1" s="267"/>
    </row>
    <row r="2" spans="1:10" ht="54" customHeight="1" x14ac:dyDescent="0.25">
      <c r="A2" s="268" t="s">
        <v>392</v>
      </c>
      <c r="B2" s="268"/>
      <c r="C2" s="268"/>
      <c r="D2" s="268"/>
      <c r="E2" s="268"/>
      <c r="F2" s="268"/>
      <c r="G2" s="268"/>
      <c r="H2" s="268"/>
      <c r="I2" s="268"/>
    </row>
    <row r="3" spans="1:10" ht="19.5" customHeight="1" x14ac:dyDescent="0.25">
      <c r="A3" s="256" t="str">
        <f>'Phu luc 01'!A3:H3</f>
        <v>(Kèm theo Báo cáo số 740- BC/HU, ngày 09/6/2025 của Ban Thường vụ Huyện ủy Tam Đường)</v>
      </c>
      <c r="B3" s="256"/>
      <c r="C3" s="256"/>
      <c r="D3" s="256"/>
      <c r="E3" s="256"/>
      <c r="F3" s="256"/>
      <c r="G3" s="256"/>
      <c r="H3" s="256"/>
      <c r="I3" s="256"/>
    </row>
    <row r="4" spans="1:10" s="164" customFormat="1" ht="24.75" customHeight="1" x14ac:dyDescent="0.3">
      <c r="A4" s="165"/>
      <c r="B4" s="166" t="s">
        <v>67</v>
      </c>
      <c r="C4" s="166"/>
    </row>
    <row r="5" spans="1:10" s="248" customFormat="1" ht="24.75" customHeight="1" x14ac:dyDescent="0.25">
      <c r="A5" s="269" t="s">
        <v>235</v>
      </c>
      <c r="B5" s="275" t="s">
        <v>401</v>
      </c>
      <c r="C5" s="272" t="s">
        <v>416</v>
      </c>
      <c r="D5" s="273"/>
      <c r="E5" s="273"/>
      <c r="F5" s="273"/>
      <c r="G5" s="273"/>
      <c r="H5" s="274"/>
      <c r="I5" s="275" t="s">
        <v>397</v>
      </c>
    </row>
    <row r="6" spans="1:10" s="239" customFormat="1" ht="20.25" customHeight="1" x14ac:dyDescent="0.25">
      <c r="A6" s="270"/>
      <c r="B6" s="276"/>
      <c r="C6" s="282" t="s">
        <v>403</v>
      </c>
      <c r="D6" s="272" t="s">
        <v>413</v>
      </c>
      <c r="E6" s="273"/>
      <c r="F6" s="273"/>
      <c r="G6" s="273"/>
      <c r="H6" s="274"/>
      <c r="I6" s="276"/>
    </row>
    <row r="7" spans="1:10" ht="92.25" customHeight="1" x14ac:dyDescent="0.25">
      <c r="A7" s="271"/>
      <c r="B7" s="277"/>
      <c r="C7" s="282"/>
      <c r="D7" s="222" t="s">
        <v>394</v>
      </c>
      <c r="E7" s="222" t="s">
        <v>410</v>
      </c>
      <c r="F7" s="249" t="s">
        <v>400</v>
      </c>
      <c r="G7" s="249" t="s">
        <v>404</v>
      </c>
      <c r="H7" s="222" t="s">
        <v>396</v>
      </c>
      <c r="I7" s="277"/>
      <c r="J7" s="242"/>
    </row>
    <row r="8" spans="1:10" ht="31.5" customHeight="1" x14ac:dyDescent="0.25">
      <c r="A8" s="225">
        <v>1</v>
      </c>
      <c r="B8" s="238">
        <v>2</v>
      </c>
      <c r="C8" s="238">
        <v>3</v>
      </c>
      <c r="D8" s="225" t="s">
        <v>415</v>
      </c>
      <c r="E8" s="238">
        <v>5</v>
      </c>
      <c r="F8" s="238">
        <v>6</v>
      </c>
      <c r="G8" s="238">
        <v>8</v>
      </c>
      <c r="H8" s="238">
        <v>9</v>
      </c>
      <c r="I8" s="225">
        <v>10</v>
      </c>
    </row>
    <row r="9" spans="1:10" ht="59.25" customHeight="1" x14ac:dyDescent="0.25">
      <c r="A9" s="243" t="s">
        <v>2</v>
      </c>
      <c r="B9" s="244" t="s">
        <v>389</v>
      </c>
      <c r="C9" s="244"/>
      <c r="D9" s="225">
        <f>D10+D11+D12+D13</f>
        <v>1</v>
      </c>
      <c r="E9" s="225">
        <f t="shared" ref="E9:I9" si="0">E10+E11+E12+E13</f>
        <v>0</v>
      </c>
      <c r="F9" s="225">
        <f t="shared" si="0"/>
        <v>0</v>
      </c>
      <c r="G9" s="225">
        <f t="shared" si="0"/>
        <v>0</v>
      </c>
      <c r="H9" s="225">
        <f t="shared" si="0"/>
        <v>1</v>
      </c>
      <c r="I9" s="225">
        <f t="shared" si="0"/>
        <v>9</v>
      </c>
    </row>
    <row r="10" spans="1:10" ht="42.75" customHeight="1" x14ac:dyDescent="0.25">
      <c r="A10" s="227">
        <v>1</v>
      </c>
      <c r="B10" s="228" t="s">
        <v>253</v>
      </c>
      <c r="C10" s="228"/>
      <c r="D10" s="225"/>
      <c r="E10" s="225"/>
      <c r="F10" s="225"/>
      <c r="G10" s="225"/>
      <c r="H10" s="225"/>
      <c r="I10" s="225"/>
    </row>
    <row r="11" spans="1:10" ht="42.75" customHeight="1" x14ac:dyDescent="0.25">
      <c r="A11" s="227">
        <v>2</v>
      </c>
      <c r="B11" s="229" t="s">
        <v>381</v>
      </c>
      <c r="C11" s="229"/>
      <c r="D11" s="225"/>
      <c r="E11" s="225"/>
      <c r="F11" s="225"/>
      <c r="G11" s="225"/>
      <c r="H11" s="225"/>
      <c r="I11" s="225"/>
    </row>
    <row r="12" spans="1:10" ht="42.75" customHeight="1" x14ac:dyDescent="0.25">
      <c r="A12" s="227">
        <v>3</v>
      </c>
      <c r="B12" s="229" t="s">
        <v>407</v>
      </c>
      <c r="C12" s="229"/>
      <c r="D12" s="225"/>
      <c r="E12" s="225"/>
      <c r="F12" s="225"/>
      <c r="G12" s="225"/>
      <c r="H12" s="225"/>
      <c r="I12" s="225"/>
    </row>
    <row r="13" spans="1:10" ht="66.75" customHeight="1" x14ac:dyDescent="0.25">
      <c r="A13" s="227">
        <v>4</v>
      </c>
      <c r="B13" s="229" t="s">
        <v>390</v>
      </c>
      <c r="C13" s="251" t="s">
        <v>421</v>
      </c>
      <c r="D13" s="225">
        <f>E13+H13</f>
        <v>1</v>
      </c>
      <c r="E13" s="225"/>
      <c r="F13" s="225"/>
      <c r="G13" s="225"/>
      <c r="H13" s="225">
        <v>1</v>
      </c>
      <c r="I13" s="225">
        <v>9</v>
      </c>
    </row>
    <row r="14" spans="1:10" ht="35.25" customHeight="1" x14ac:dyDescent="0.25">
      <c r="A14" s="227">
        <v>5</v>
      </c>
      <c r="B14" s="228" t="s">
        <v>255</v>
      </c>
      <c r="C14" s="228"/>
      <c r="D14" s="225"/>
      <c r="E14" s="225"/>
      <c r="F14" s="225"/>
      <c r="G14" s="225"/>
      <c r="H14" s="225"/>
      <c r="I14" s="225"/>
    </row>
    <row r="15" spans="1:10" ht="35.25" customHeight="1" x14ac:dyDescent="0.25">
      <c r="A15" s="227">
        <v>6</v>
      </c>
      <c r="B15" s="228" t="s">
        <v>337</v>
      </c>
      <c r="C15" s="228"/>
      <c r="D15" s="225"/>
      <c r="E15" s="225"/>
      <c r="F15" s="225"/>
      <c r="G15" s="225"/>
      <c r="H15" s="225"/>
      <c r="I15" s="225"/>
    </row>
    <row r="16" spans="1:10" ht="38.25" customHeight="1" x14ac:dyDescent="0.25">
      <c r="A16" s="230" t="s">
        <v>322</v>
      </c>
      <c r="B16" s="224" t="s">
        <v>393</v>
      </c>
      <c r="C16" s="224"/>
      <c r="D16" s="231"/>
      <c r="E16" s="231"/>
      <c r="F16" s="231"/>
      <c r="G16" s="231"/>
      <c r="H16" s="231"/>
      <c r="I16" s="231"/>
    </row>
    <row r="17" spans="1:11" ht="37.5" customHeight="1" x14ac:dyDescent="0.25">
      <c r="A17" s="232">
        <v>1</v>
      </c>
      <c r="B17" s="228" t="s">
        <v>269</v>
      </c>
      <c r="C17" s="228"/>
      <c r="D17" s="233"/>
      <c r="E17" s="233"/>
      <c r="F17" s="233"/>
      <c r="G17" s="233"/>
      <c r="H17" s="233"/>
      <c r="I17" s="233"/>
      <c r="J17" s="156"/>
    </row>
    <row r="18" spans="1:11" ht="37.5" customHeight="1" x14ac:dyDescent="0.25">
      <c r="A18" s="232">
        <v>2</v>
      </c>
      <c r="B18" s="229" t="s">
        <v>288</v>
      </c>
      <c r="C18" s="229"/>
      <c r="D18" s="233"/>
      <c r="E18" s="233"/>
      <c r="F18" s="233"/>
      <c r="G18" s="233"/>
      <c r="H18" s="233"/>
      <c r="I18" s="233"/>
    </row>
    <row r="19" spans="1:11" ht="37.5" customHeight="1" x14ac:dyDescent="0.25">
      <c r="A19" s="232">
        <v>3</v>
      </c>
      <c r="B19" s="228" t="s">
        <v>287</v>
      </c>
      <c r="C19" s="228"/>
      <c r="D19" s="233"/>
      <c r="E19" s="233"/>
      <c r="F19" s="233"/>
      <c r="G19" s="233"/>
      <c r="H19" s="233"/>
      <c r="I19" s="233"/>
    </row>
    <row r="20" spans="1:11" ht="37.5" customHeight="1" x14ac:dyDescent="0.25">
      <c r="A20" s="232">
        <v>4</v>
      </c>
      <c r="B20" s="229" t="s">
        <v>268</v>
      </c>
      <c r="C20" s="229"/>
      <c r="D20" s="233"/>
      <c r="E20" s="233"/>
      <c r="F20" s="233"/>
      <c r="G20" s="233"/>
      <c r="H20" s="233"/>
      <c r="I20" s="233"/>
    </row>
    <row r="21" spans="1:11" ht="37.5" customHeight="1" x14ac:dyDescent="0.25">
      <c r="A21" s="232">
        <v>5</v>
      </c>
      <c r="B21" s="228" t="s">
        <v>388</v>
      </c>
      <c r="C21" s="228"/>
      <c r="D21" s="233"/>
      <c r="E21" s="233"/>
      <c r="F21" s="233"/>
      <c r="G21" s="233"/>
      <c r="H21" s="233"/>
      <c r="I21" s="233"/>
      <c r="J21" s="156"/>
      <c r="K21" s="156"/>
    </row>
    <row r="22" spans="1:11" ht="37.5" customHeight="1" x14ac:dyDescent="0.25">
      <c r="A22" s="232">
        <v>6</v>
      </c>
      <c r="B22" s="228" t="s">
        <v>271</v>
      </c>
      <c r="C22" s="228"/>
      <c r="D22" s="233"/>
      <c r="E22" s="233"/>
      <c r="F22" s="233"/>
      <c r="G22" s="233"/>
      <c r="H22" s="233"/>
      <c r="I22" s="233"/>
    </row>
    <row r="23" spans="1:11" ht="37.5" customHeight="1" x14ac:dyDescent="0.25">
      <c r="A23" s="232">
        <v>7</v>
      </c>
      <c r="B23" s="228" t="s">
        <v>274</v>
      </c>
      <c r="C23" s="228"/>
      <c r="D23" s="233"/>
      <c r="E23" s="233"/>
      <c r="F23" s="233"/>
      <c r="G23" s="233"/>
      <c r="H23" s="233"/>
      <c r="I23" s="233"/>
    </row>
    <row r="24" spans="1:11" ht="37.5" customHeight="1" x14ac:dyDescent="0.25">
      <c r="A24" s="232">
        <v>8</v>
      </c>
      <c r="B24" s="228" t="s">
        <v>270</v>
      </c>
      <c r="C24" s="228"/>
      <c r="D24" s="233"/>
      <c r="E24" s="233"/>
      <c r="F24" s="233"/>
      <c r="G24" s="233"/>
      <c r="H24" s="233"/>
      <c r="I24" s="233"/>
    </row>
    <row r="25" spans="1:11" ht="37.5" customHeight="1" x14ac:dyDescent="0.25">
      <c r="A25" s="232">
        <v>9</v>
      </c>
      <c r="B25" s="228" t="s">
        <v>272</v>
      </c>
      <c r="C25" s="228"/>
      <c r="D25" s="233"/>
      <c r="E25" s="233"/>
      <c r="F25" s="233"/>
      <c r="G25" s="233"/>
      <c r="H25" s="233"/>
      <c r="I25" s="233"/>
    </row>
    <row r="26" spans="1:11" ht="37.5" customHeight="1" x14ac:dyDescent="0.25">
      <c r="A26" s="228"/>
      <c r="B26" s="231" t="s">
        <v>328</v>
      </c>
      <c r="C26" s="231"/>
      <c r="D26" s="234">
        <f>D9+D16</f>
        <v>1</v>
      </c>
      <c r="E26" s="234">
        <f t="shared" ref="E26:I26" si="1">E9+E16</f>
        <v>0</v>
      </c>
      <c r="F26" s="234">
        <f t="shared" si="1"/>
        <v>0</v>
      </c>
      <c r="G26" s="234">
        <f t="shared" si="1"/>
        <v>0</v>
      </c>
      <c r="H26" s="234">
        <f t="shared" si="1"/>
        <v>1</v>
      </c>
      <c r="I26" s="234">
        <f t="shared" si="1"/>
        <v>9</v>
      </c>
    </row>
    <row r="27" spans="1:11" s="164" customFormat="1" ht="18.75" x14ac:dyDescent="0.3">
      <c r="D27" s="169"/>
      <c r="E27" s="169"/>
      <c r="F27" s="169"/>
      <c r="G27" s="169"/>
      <c r="H27" s="169"/>
      <c r="I27" s="169"/>
    </row>
    <row r="28" spans="1:11" s="164" customFormat="1" ht="18.75" x14ac:dyDescent="0.3">
      <c r="D28" s="169"/>
      <c r="E28" s="169"/>
      <c r="F28" s="169"/>
      <c r="G28" s="169"/>
      <c r="H28" s="169"/>
      <c r="I28" s="169"/>
    </row>
    <row r="29" spans="1:11" s="164" customFormat="1" x14ac:dyDescent="0.25"/>
    <row r="30" spans="1:11" s="164" customFormat="1" x14ac:dyDescent="0.25"/>
    <row r="31" spans="1:11" s="164" customFormat="1" x14ac:dyDescent="0.25"/>
    <row r="32" spans="1:11" s="164" customFormat="1" x14ac:dyDescent="0.25"/>
    <row r="33" s="164" customFormat="1" x14ac:dyDescent="0.25"/>
    <row r="34" s="164" customFormat="1" x14ac:dyDescent="0.25"/>
    <row r="35" s="164" customFormat="1" x14ac:dyDescent="0.25"/>
    <row r="36" s="164" customFormat="1" x14ac:dyDescent="0.25"/>
    <row r="37" s="164" customFormat="1" x14ac:dyDescent="0.25"/>
    <row r="38" s="164" customFormat="1" x14ac:dyDescent="0.25"/>
    <row r="39" s="164" customFormat="1" x14ac:dyDescent="0.25"/>
    <row r="40" s="164" customFormat="1" x14ac:dyDescent="0.25"/>
    <row r="41" s="164" customFormat="1" x14ac:dyDescent="0.25"/>
    <row r="42" s="164" customFormat="1" x14ac:dyDescent="0.25"/>
    <row r="43" s="164" customFormat="1" x14ac:dyDescent="0.25"/>
    <row r="44" s="164" customFormat="1" x14ac:dyDescent="0.25"/>
    <row r="45" s="164" customFormat="1" x14ac:dyDescent="0.25"/>
    <row r="46" s="164" customFormat="1" x14ac:dyDescent="0.25"/>
    <row r="47" s="164" customFormat="1" x14ac:dyDescent="0.25"/>
    <row r="48" s="164" customFormat="1" x14ac:dyDescent="0.25"/>
    <row r="49" s="164" customFormat="1" x14ac:dyDescent="0.25"/>
    <row r="50" s="164" customFormat="1" x14ac:dyDescent="0.25"/>
    <row r="51" s="164" customFormat="1" x14ac:dyDescent="0.25"/>
    <row r="52" s="164" customFormat="1" x14ac:dyDescent="0.25"/>
    <row r="53" s="164" customFormat="1" x14ac:dyDescent="0.25"/>
    <row r="54" s="164" customFormat="1" x14ac:dyDescent="0.25"/>
    <row r="55" s="164" customFormat="1" x14ac:dyDescent="0.25"/>
    <row r="56" s="164" customFormat="1" x14ac:dyDescent="0.25"/>
    <row r="57" s="164" customFormat="1" x14ac:dyDescent="0.25"/>
    <row r="58" s="164" customFormat="1" x14ac:dyDescent="0.25"/>
    <row r="59" s="164" customFormat="1" x14ac:dyDescent="0.25"/>
    <row r="60" s="164" customFormat="1" x14ac:dyDescent="0.25"/>
    <row r="61" s="164" customFormat="1" x14ac:dyDescent="0.25"/>
    <row r="62" s="164" customFormat="1" x14ac:dyDescent="0.25"/>
    <row r="63" s="164" customFormat="1" x14ac:dyDescent="0.25"/>
    <row r="64" s="164" customFormat="1" x14ac:dyDescent="0.25"/>
    <row r="65" s="164" customFormat="1" x14ac:dyDescent="0.25"/>
    <row r="66" s="164" customFormat="1" x14ac:dyDescent="0.25"/>
    <row r="67" s="164" customFormat="1" x14ac:dyDescent="0.25"/>
    <row r="68" s="164" customFormat="1" x14ac:dyDescent="0.25"/>
    <row r="69" s="164" customFormat="1" x14ac:dyDescent="0.25"/>
    <row r="70" s="164" customFormat="1" x14ac:dyDescent="0.25"/>
    <row r="71" s="164" customFormat="1" x14ac:dyDescent="0.25"/>
    <row r="72" s="164" customFormat="1" x14ac:dyDescent="0.25"/>
    <row r="73" s="164" customFormat="1" x14ac:dyDescent="0.25"/>
    <row r="74" s="164" customFormat="1" x14ac:dyDescent="0.25"/>
    <row r="75" s="164" customFormat="1" x14ac:dyDescent="0.25"/>
    <row r="76" s="164" customFormat="1" x14ac:dyDescent="0.25"/>
    <row r="77" s="164" customFormat="1" x14ac:dyDescent="0.25"/>
    <row r="78" s="164" customFormat="1" x14ac:dyDescent="0.25"/>
  </sheetData>
  <mergeCells count="9">
    <mergeCell ref="A2:I2"/>
    <mergeCell ref="A1:I1"/>
    <mergeCell ref="A5:A7"/>
    <mergeCell ref="B5:B7"/>
    <mergeCell ref="C6:C7"/>
    <mergeCell ref="D6:H6"/>
    <mergeCell ref="I5:I7"/>
    <mergeCell ref="C5:H5"/>
    <mergeCell ref="A3:I3"/>
  </mergeCells>
  <printOptions horizontalCentered="1"/>
  <pageMargins left="0" right="0" top="0.5" bottom="0" header="0.3" footer="0.05"/>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abSelected="1" zoomScale="85" zoomScaleNormal="85" workbookViewId="0">
      <selection activeCell="A12" sqref="A12:XFD12"/>
    </sheetView>
  </sheetViews>
  <sheetFormatPr defaultRowHeight="15" x14ac:dyDescent="0.25"/>
  <cols>
    <col min="1" max="1" width="6.5703125" customWidth="1"/>
    <col min="2" max="2" width="37.140625" customWidth="1"/>
    <col min="3" max="8" width="10.5703125" customWidth="1"/>
    <col min="9" max="9" width="14.42578125" customWidth="1"/>
    <col min="16" max="17" width="9.140625" customWidth="1"/>
  </cols>
  <sheetData>
    <row r="1" spans="1:9" ht="21.75" customHeight="1" x14ac:dyDescent="0.3">
      <c r="A1" s="267" t="s">
        <v>387</v>
      </c>
      <c r="B1" s="267"/>
      <c r="C1" s="267"/>
      <c r="D1" s="267"/>
      <c r="E1" s="267"/>
      <c r="F1" s="267"/>
      <c r="G1" s="267"/>
      <c r="H1" s="267"/>
      <c r="I1" s="267"/>
    </row>
    <row r="2" spans="1:9" ht="75.75" customHeight="1" x14ac:dyDescent="0.25">
      <c r="A2" s="268" t="s">
        <v>409</v>
      </c>
      <c r="B2" s="268"/>
      <c r="C2" s="268"/>
      <c r="D2" s="268"/>
      <c r="E2" s="268"/>
      <c r="F2" s="268"/>
      <c r="G2" s="268"/>
      <c r="H2" s="268"/>
      <c r="I2" s="268"/>
    </row>
    <row r="3" spans="1:9" ht="27" customHeight="1" x14ac:dyDescent="0.25">
      <c r="A3" s="256" t="str">
        <f>'Phu luc 02.'!A3:I3</f>
        <v>(Kèm theo Báo cáo số 740- BC/HU, ngày 09/6/2025 của Ban Thường vụ Huyện ủy Tam Đường)</v>
      </c>
      <c r="B3" s="256"/>
      <c r="C3" s="256"/>
      <c r="D3" s="256"/>
      <c r="E3" s="256"/>
      <c r="F3" s="256"/>
      <c r="G3" s="256"/>
      <c r="H3" s="256"/>
      <c r="I3" s="256"/>
    </row>
    <row r="4" spans="1:9" s="164" customFormat="1" ht="14.25" customHeight="1" x14ac:dyDescent="0.3">
      <c r="A4" s="165"/>
      <c r="B4" s="166" t="s">
        <v>67</v>
      </c>
    </row>
    <row r="5" spans="1:9" s="239" customFormat="1" ht="32.25" customHeight="1" x14ac:dyDescent="0.25">
      <c r="A5" s="269" t="s">
        <v>235</v>
      </c>
      <c r="B5" s="275" t="s">
        <v>250</v>
      </c>
      <c r="C5" s="272" t="s">
        <v>399</v>
      </c>
      <c r="D5" s="273"/>
      <c r="E5" s="273"/>
      <c r="F5" s="273"/>
      <c r="G5" s="273"/>
      <c r="H5" s="282" t="s">
        <v>237</v>
      </c>
      <c r="I5" s="282" t="s">
        <v>414</v>
      </c>
    </row>
    <row r="6" spans="1:9" ht="151.5" customHeight="1" x14ac:dyDescent="0.25">
      <c r="A6" s="270"/>
      <c r="B6" s="276"/>
      <c r="C6" s="222" t="s">
        <v>398</v>
      </c>
      <c r="D6" s="222" t="s">
        <v>395</v>
      </c>
      <c r="E6" s="238" t="s">
        <v>402</v>
      </c>
      <c r="F6" s="238" t="s">
        <v>404</v>
      </c>
      <c r="G6" s="241" t="s">
        <v>396</v>
      </c>
      <c r="H6" s="282"/>
      <c r="I6" s="282"/>
    </row>
    <row r="7" spans="1:9" ht="32.25" customHeight="1" x14ac:dyDescent="0.25">
      <c r="A7" s="225">
        <v>1</v>
      </c>
      <c r="B7" s="225">
        <v>2</v>
      </c>
      <c r="C7" s="225">
        <v>3</v>
      </c>
      <c r="D7" s="225">
        <v>4</v>
      </c>
      <c r="E7" s="225">
        <v>5</v>
      </c>
      <c r="F7" s="225">
        <v>6</v>
      </c>
      <c r="G7" s="225">
        <v>7</v>
      </c>
      <c r="H7" s="225">
        <v>8</v>
      </c>
      <c r="I7" s="225">
        <v>9</v>
      </c>
    </row>
    <row r="8" spans="1:9" ht="36.75" customHeight="1" x14ac:dyDescent="0.25">
      <c r="A8" s="227">
        <v>1</v>
      </c>
      <c r="B8" s="250" t="s">
        <v>390</v>
      </c>
      <c r="C8" s="225">
        <f>D8+G8</f>
        <v>1</v>
      </c>
      <c r="D8" s="225"/>
      <c r="E8" s="225"/>
      <c r="F8" s="225"/>
      <c r="G8" s="225">
        <v>1</v>
      </c>
      <c r="H8" s="225">
        <v>9</v>
      </c>
      <c r="I8" s="108"/>
    </row>
    <row r="9" spans="1:9" ht="36.75" customHeight="1" x14ac:dyDescent="0.25">
      <c r="A9" s="227">
        <v>2</v>
      </c>
      <c r="B9" s="250" t="s">
        <v>420</v>
      </c>
      <c r="C9" s="225">
        <f>D9+G9</f>
        <v>1</v>
      </c>
      <c r="D9" s="225"/>
      <c r="E9" s="225"/>
      <c r="F9" s="225"/>
      <c r="G9" s="225">
        <v>1</v>
      </c>
      <c r="H9" s="225">
        <v>5</v>
      </c>
      <c r="I9" s="108"/>
    </row>
    <row r="10" spans="1:9" s="164" customFormat="1" ht="18.75" x14ac:dyDescent="0.3">
      <c r="C10" s="169"/>
      <c r="D10" s="169"/>
      <c r="E10" s="169"/>
      <c r="F10" s="169"/>
      <c r="G10" s="169"/>
      <c r="H10" s="169"/>
    </row>
    <row r="11" spans="1:9" s="164" customFormat="1" ht="18.75" x14ac:dyDescent="0.3">
      <c r="C11" s="169"/>
      <c r="D11" s="169"/>
      <c r="E11" s="169"/>
      <c r="F11" s="169"/>
      <c r="G11" s="169"/>
      <c r="H11" s="169"/>
    </row>
    <row r="12" spans="1:9" s="164" customFormat="1" x14ac:dyDescent="0.25"/>
    <row r="13" spans="1:9" s="164" customFormat="1" x14ac:dyDescent="0.25"/>
    <row r="14" spans="1:9" s="164" customFormat="1" x14ac:dyDescent="0.25"/>
    <row r="15" spans="1:9" s="164" customFormat="1" x14ac:dyDescent="0.25"/>
    <row r="16" spans="1:9" s="164" customFormat="1" x14ac:dyDescent="0.25"/>
    <row r="17" s="164" customFormat="1" x14ac:dyDescent="0.25"/>
    <row r="18" s="164" customFormat="1" x14ac:dyDescent="0.25"/>
    <row r="19" s="164" customFormat="1" x14ac:dyDescent="0.25"/>
    <row r="20" s="164" customFormat="1" x14ac:dyDescent="0.25"/>
    <row r="21" s="164" customFormat="1" x14ac:dyDescent="0.25"/>
    <row r="22" s="164" customFormat="1" x14ac:dyDescent="0.25"/>
    <row r="23" s="164" customFormat="1" x14ac:dyDescent="0.25"/>
    <row r="24" s="164" customFormat="1" x14ac:dyDescent="0.25"/>
    <row r="25" s="164" customFormat="1" x14ac:dyDescent="0.25"/>
    <row r="26" s="164" customFormat="1" x14ac:dyDescent="0.25"/>
    <row r="27" s="164" customFormat="1" x14ac:dyDescent="0.25"/>
    <row r="28" s="164" customFormat="1" x14ac:dyDescent="0.25"/>
    <row r="29" s="164" customFormat="1" x14ac:dyDescent="0.25"/>
    <row r="30" s="164" customFormat="1" x14ac:dyDescent="0.25"/>
    <row r="31" s="164" customFormat="1" x14ac:dyDescent="0.25"/>
    <row r="32" s="164" customFormat="1" x14ac:dyDescent="0.25"/>
    <row r="33" s="164" customFormat="1" x14ac:dyDescent="0.25"/>
    <row r="34" s="164" customFormat="1" x14ac:dyDescent="0.25"/>
    <row r="35" s="164" customFormat="1" x14ac:dyDescent="0.25"/>
    <row r="36" s="164" customFormat="1" x14ac:dyDescent="0.25"/>
    <row r="37" s="164" customFormat="1" x14ac:dyDescent="0.25"/>
    <row r="38" s="164" customFormat="1" x14ac:dyDescent="0.25"/>
    <row r="39" s="164" customFormat="1" x14ac:dyDescent="0.25"/>
    <row r="40" s="164" customFormat="1" x14ac:dyDescent="0.25"/>
    <row r="41" s="164" customFormat="1" x14ac:dyDescent="0.25"/>
    <row r="42" s="164" customFormat="1" x14ac:dyDescent="0.25"/>
    <row r="43" s="164" customFormat="1" x14ac:dyDescent="0.25"/>
    <row r="44" s="164" customFormat="1" x14ac:dyDescent="0.25"/>
    <row r="45" s="164" customFormat="1" x14ac:dyDescent="0.25"/>
    <row r="46" s="164" customFormat="1" x14ac:dyDescent="0.25"/>
    <row r="47" s="164" customFormat="1" x14ac:dyDescent="0.25"/>
    <row r="48" s="164" customFormat="1" x14ac:dyDescent="0.25"/>
    <row r="49" s="164" customFormat="1" x14ac:dyDescent="0.25"/>
    <row r="50" s="164" customFormat="1" x14ac:dyDescent="0.25"/>
    <row r="51" s="164" customFormat="1" x14ac:dyDescent="0.25"/>
    <row r="52" s="164" customFormat="1" x14ac:dyDescent="0.25"/>
    <row r="53" s="164" customFormat="1" x14ac:dyDescent="0.25"/>
    <row r="54" s="164" customFormat="1" x14ac:dyDescent="0.25"/>
    <row r="55" s="164" customFormat="1" x14ac:dyDescent="0.25"/>
    <row r="56" s="164" customFormat="1" x14ac:dyDescent="0.25"/>
    <row r="57" s="164" customFormat="1" x14ac:dyDescent="0.25"/>
    <row r="58" s="164" customFormat="1" x14ac:dyDescent="0.25"/>
    <row r="59" s="164" customFormat="1" x14ac:dyDescent="0.25"/>
    <row r="60" s="164" customFormat="1" x14ac:dyDescent="0.25"/>
    <row r="61" s="164" customFormat="1" x14ac:dyDescent="0.25"/>
  </sheetData>
  <mergeCells count="8">
    <mergeCell ref="A1:I1"/>
    <mergeCell ref="I5:I6"/>
    <mergeCell ref="A2:I2"/>
    <mergeCell ref="A5:A6"/>
    <mergeCell ref="B5:B6"/>
    <mergeCell ref="C5:G5"/>
    <mergeCell ref="H5:H6"/>
    <mergeCell ref="A3:I3"/>
  </mergeCells>
  <printOptions horizontalCentered="1"/>
  <pageMargins left="0" right="0" top="0.5" bottom="0" header="0.3" footer="0.05"/>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workbookViewId="0">
      <selection activeCell="I6" sqref="I6"/>
    </sheetView>
  </sheetViews>
  <sheetFormatPr defaultColWidth="9.140625" defaultRowHeight="15.75" x14ac:dyDescent="0.25"/>
  <cols>
    <col min="1" max="1" width="7" style="8" customWidth="1"/>
    <col min="2" max="2" width="32.7109375" style="7" customWidth="1"/>
    <col min="3" max="3" width="30.7109375" style="7" customWidth="1"/>
    <col min="4" max="4" width="28.5703125" style="8" customWidth="1"/>
    <col min="5" max="5" width="11.85546875" style="187" customWidth="1"/>
    <col min="6" max="6" width="11.42578125" style="8" customWidth="1"/>
    <col min="7" max="16384" width="9.140625" style="6"/>
  </cols>
  <sheetData>
    <row r="1" spans="1:7" ht="42" customHeight="1" x14ac:dyDescent="0.25">
      <c r="A1" s="283" t="s">
        <v>380</v>
      </c>
      <c r="B1" s="284"/>
      <c r="C1" s="284"/>
      <c r="D1" s="284"/>
      <c r="E1" s="284"/>
      <c r="F1" s="284"/>
    </row>
    <row r="2" spans="1:7" s="12" customFormat="1" ht="20.25" customHeight="1" x14ac:dyDescent="0.25">
      <c r="A2" s="11"/>
      <c r="B2" s="10"/>
      <c r="C2" s="10"/>
      <c r="D2" s="11"/>
      <c r="E2" s="191"/>
      <c r="F2" s="11"/>
    </row>
    <row r="3" spans="1:7" s="14" customFormat="1" ht="38.25" customHeight="1" x14ac:dyDescent="0.25">
      <c r="A3" s="195" t="s">
        <v>235</v>
      </c>
      <c r="B3" s="288" t="s">
        <v>6</v>
      </c>
      <c r="C3" s="288" t="s">
        <v>378</v>
      </c>
      <c r="D3" s="288" t="s">
        <v>338</v>
      </c>
      <c r="E3" s="290" t="s">
        <v>377</v>
      </c>
      <c r="F3" s="290" t="s">
        <v>34</v>
      </c>
    </row>
    <row r="4" spans="1:7" s="33" customFormat="1" ht="25.5" customHeight="1" x14ac:dyDescent="0.25">
      <c r="A4" s="196"/>
      <c r="B4" s="289"/>
      <c r="C4" s="289"/>
      <c r="D4" s="289"/>
      <c r="E4" s="291"/>
      <c r="F4" s="291"/>
    </row>
    <row r="5" spans="1:7" s="14" customFormat="1" ht="38.25" customHeight="1" x14ac:dyDescent="0.25">
      <c r="A5" s="118" t="s">
        <v>2</v>
      </c>
      <c r="B5" s="295" t="s">
        <v>3</v>
      </c>
      <c r="C5" s="296"/>
      <c r="D5" s="197"/>
      <c r="E5" s="198">
        <f>1</f>
        <v>1</v>
      </c>
      <c r="F5" s="207">
        <f>F6</f>
        <v>16</v>
      </c>
    </row>
    <row r="6" spans="1:7" s="12" customFormat="1" ht="38.25" customHeight="1" x14ac:dyDescent="0.25">
      <c r="A6" s="123">
        <v>1</v>
      </c>
      <c r="B6" s="125" t="s">
        <v>37</v>
      </c>
      <c r="C6" s="125" t="s">
        <v>4</v>
      </c>
      <c r="D6" s="133" t="s">
        <v>4</v>
      </c>
      <c r="E6" s="206">
        <v>1</v>
      </c>
      <c r="F6" s="206">
        <v>16</v>
      </c>
    </row>
    <row r="7" spans="1:7" s="17" customFormat="1" ht="38.25" customHeight="1" x14ac:dyDescent="0.25">
      <c r="A7" s="118" t="s">
        <v>8</v>
      </c>
      <c r="B7" s="295" t="s">
        <v>9</v>
      </c>
      <c r="C7" s="296"/>
      <c r="D7" s="197"/>
      <c r="E7" s="198">
        <f>6</f>
        <v>6</v>
      </c>
      <c r="F7" s="207">
        <f>SUM(F8:F13)</f>
        <v>91</v>
      </c>
    </row>
    <row r="8" spans="1:7" s="12" customFormat="1" ht="38.25" customHeight="1" x14ac:dyDescent="0.25">
      <c r="A8" s="123">
        <v>1</v>
      </c>
      <c r="B8" s="130" t="s">
        <v>11</v>
      </c>
      <c r="C8" s="130" t="s">
        <v>29</v>
      </c>
      <c r="D8" s="130" t="s">
        <v>29</v>
      </c>
      <c r="E8" s="199"/>
      <c r="F8" s="206">
        <v>10</v>
      </c>
    </row>
    <row r="9" spans="1:7" s="12" customFormat="1" ht="38.25" customHeight="1" x14ac:dyDescent="0.25">
      <c r="A9" s="123">
        <v>2</v>
      </c>
      <c r="B9" s="130" t="s">
        <v>14</v>
      </c>
      <c r="C9" s="130" t="s">
        <v>28</v>
      </c>
      <c r="D9" s="130" t="s">
        <v>28</v>
      </c>
      <c r="E9" s="199"/>
      <c r="F9" s="206">
        <v>14</v>
      </c>
    </row>
    <row r="10" spans="1:7" s="12" customFormat="1" ht="38.25" customHeight="1" x14ac:dyDescent="0.25">
      <c r="A10" s="123">
        <v>3</v>
      </c>
      <c r="B10" s="130" t="s">
        <v>15</v>
      </c>
      <c r="C10" s="130" t="s">
        <v>27</v>
      </c>
      <c r="D10" s="130" t="s">
        <v>27</v>
      </c>
      <c r="E10" s="199"/>
      <c r="F10" s="206">
        <v>24</v>
      </c>
    </row>
    <row r="11" spans="1:7" s="12" customFormat="1" ht="38.25" customHeight="1" x14ac:dyDescent="0.25">
      <c r="A11" s="123">
        <v>4</v>
      </c>
      <c r="B11" s="130" t="s">
        <v>17</v>
      </c>
      <c r="C11" s="130" t="s">
        <v>25</v>
      </c>
      <c r="D11" s="130" t="s">
        <v>25</v>
      </c>
      <c r="E11" s="199"/>
      <c r="F11" s="206">
        <v>11</v>
      </c>
    </row>
    <row r="12" spans="1:7" s="12" customFormat="1" ht="38.25" customHeight="1" x14ac:dyDescent="0.25">
      <c r="A12" s="123">
        <v>5</v>
      </c>
      <c r="B12" s="130" t="s">
        <v>18</v>
      </c>
      <c r="C12" s="130" t="s">
        <v>23</v>
      </c>
      <c r="D12" s="130" t="s">
        <v>23</v>
      </c>
      <c r="E12" s="199"/>
      <c r="F12" s="206">
        <v>7</v>
      </c>
    </row>
    <row r="13" spans="1:7" s="12" customFormat="1" ht="38.25" customHeight="1" x14ac:dyDescent="0.25">
      <c r="A13" s="123">
        <v>6</v>
      </c>
      <c r="B13" s="130" t="s">
        <v>21</v>
      </c>
      <c r="C13" s="130" t="s">
        <v>22</v>
      </c>
      <c r="D13" s="130" t="s">
        <v>22</v>
      </c>
      <c r="E13" s="199"/>
      <c r="F13" s="206">
        <v>25</v>
      </c>
    </row>
    <row r="14" spans="1:7" s="21" customFormat="1" ht="38.25" customHeight="1" x14ac:dyDescent="0.25">
      <c r="A14" s="118" t="s">
        <v>323</v>
      </c>
      <c r="B14" s="295" t="s">
        <v>42</v>
      </c>
      <c r="C14" s="296"/>
      <c r="D14" s="197"/>
      <c r="E14" s="198">
        <f>13</f>
        <v>13</v>
      </c>
      <c r="F14" s="207">
        <f>SUM(F15:F27)</f>
        <v>9030</v>
      </c>
    </row>
    <row r="15" spans="1:7" s="12" customFormat="1" ht="38.25" customHeight="1" x14ac:dyDescent="0.25">
      <c r="A15" s="123">
        <v>1</v>
      </c>
      <c r="B15" s="125" t="s">
        <v>43</v>
      </c>
      <c r="C15" s="125" t="s">
        <v>56</v>
      </c>
      <c r="D15" s="125" t="s">
        <v>56</v>
      </c>
      <c r="E15" s="199"/>
      <c r="F15" s="206">
        <v>997</v>
      </c>
      <c r="G15" s="208">
        <f>SUM(F15:F27)</f>
        <v>9030</v>
      </c>
    </row>
    <row r="16" spans="1:7" ht="37.5" customHeight="1" x14ac:dyDescent="0.25">
      <c r="A16" s="105">
        <v>2</v>
      </c>
      <c r="B16" s="104" t="s">
        <v>44</v>
      </c>
      <c r="C16" s="104" t="s">
        <v>57</v>
      </c>
      <c r="D16" s="104" t="s">
        <v>57</v>
      </c>
      <c r="E16" s="200"/>
      <c r="F16" s="206">
        <v>26</v>
      </c>
    </row>
    <row r="17" spans="1:6" ht="25.5" customHeight="1" x14ac:dyDescent="0.25">
      <c r="A17" s="105">
        <v>3</v>
      </c>
      <c r="B17" s="104" t="s">
        <v>45</v>
      </c>
      <c r="C17" s="104" t="s">
        <v>58</v>
      </c>
      <c r="D17" s="104" t="s">
        <v>58</v>
      </c>
      <c r="E17" s="200"/>
      <c r="F17" s="206">
        <v>948</v>
      </c>
    </row>
    <row r="18" spans="1:6" ht="25.5" customHeight="1" x14ac:dyDescent="0.25">
      <c r="A18" s="123">
        <v>4</v>
      </c>
      <c r="B18" s="107" t="s">
        <v>46</v>
      </c>
      <c r="C18" s="104" t="s">
        <v>59</v>
      </c>
      <c r="D18" s="104" t="s">
        <v>59</v>
      </c>
      <c r="E18" s="200"/>
      <c r="F18" s="206">
        <v>706</v>
      </c>
    </row>
    <row r="19" spans="1:6" ht="25.5" customHeight="1" x14ac:dyDescent="0.25">
      <c r="A19" s="105">
        <v>5</v>
      </c>
      <c r="B19" s="104" t="s">
        <v>49</v>
      </c>
      <c r="C19" s="104" t="s">
        <v>60</v>
      </c>
      <c r="D19" s="104" t="s">
        <v>60</v>
      </c>
      <c r="E19" s="200"/>
      <c r="F19" s="206">
        <v>1004</v>
      </c>
    </row>
    <row r="20" spans="1:6" ht="25.5" customHeight="1" x14ac:dyDescent="0.25">
      <c r="A20" s="105">
        <v>6</v>
      </c>
      <c r="B20" s="104" t="s">
        <v>48</v>
      </c>
      <c r="C20" s="104" t="s">
        <v>61</v>
      </c>
      <c r="D20" s="104" t="s">
        <v>61</v>
      </c>
      <c r="E20" s="200"/>
      <c r="F20" s="206">
        <v>889</v>
      </c>
    </row>
    <row r="21" spans="1:6" ht="25.5" customHeight="1" x14ac:dyDescent="0.25">
      <c r="A21" s="123">
        <v>7</v>
      </c>
      <c r="B21" s="104" t="s">
        <v>47</v>
      </c>
      <c r="C21" s="104" t="s">
        <v>63</v>
      </c>
      <c r="D21" s="104" t="s">
        <v>63</v>
      </c>
      <c r="E21" s="200"/>
      <c r="F21" s="206">
        <v>658</v>
      </c>
    </row>
    <row r="22" spans="1:6" ht="25.5" customHeight="1" x14ac:dyDescent="0.25">
      <c r="A22" s="105">
        <v>8</v>
      </c>
      <c r="B22" s="104" t="s">
        <v>50</v>
      </c>
      <c r="C22" s="104" t="s">
        <v>62</v>
      </c>
      <c r="D22" s="104" t="s">
        <v>62</v>
      </c>
      <c r="E22" s="200"/>
      <c r="F22" s="206">
        <v>1459</v>
      </c>
    </row>
    <row r="23" spans="1:6" ht="25.5" customHeight="1" x14ac:dyDescent="0.25">
      <c r="A23" s="105">
        <v>9</v>
      </c>
      <c r="B23" s="104" t="s">
        <v>51</v>
      </c>
      <c r="C23" s="104" t="s">
        <v>64</v>
      </c>
      <c r="D23" s="104" t="s">
        <v>64</v>
      </c>
      <c r="E23" s="200"/>
      <c r="F23" s="206">
        <v>1165</v>
      </c>
    </row>
    <row r="24" spans="1:6" ht="29.25" customHeight="1" x14ac:dyDescent="0.25">
      <c r="A24" s="123">
        <v>10</v>
      </c>
      <c r="B24" s="141" t="s">
        <v>52</v>
      </c>
      <c r="C24" s="141" t="s">
        <v>65</v>
      </c>
      <c r="D24" s="141" t="s">
        <v>65</v>
      </c>
      <c r="E24" s="200"/>
      <c r="F24" s="206">
        <v>865</v>
      </c>
    </row>
    <row r="25" spans="1:6" ht="29.25" customHeight="1" x14ac:dyDescent="0.25">
      <c r="A25" s="105">
        <v>11</v>
      </c>
      <c r="B25" s="141" t="s">
        <v>53</v>
      </c>
      <c r="C25" s="141" t="s">
        <v>66</v>
      </c>
      <c r="D25" s="141" t="s">
        <v>66</v>
      </c>
      <c r="E25" s="200"/>
      <c r="F25" s="206">
        <v>218</v>
      </c>
    </row>
    <row r="26" spans="1:6" ht="29.25" customHeight="1" x14ac:dyDescent="0.25">
      <c r="A26" s="105">
        <v>12</v>
      </c>
      <c r="B26" s="104" t="s">
        <v>54</v>
      </c>
      <c r="C26" s="104" t="s">
        <v>68</v>
      </c>
      <c r="D26" s="104" t="s">
        <v>68</v>
      </c>
      <c r="E26" s="200"/>
      <c r="F26" s="206">
        <v>52</v>
      </c>
    </row>
    <row r="27" spans="1:6" ht="29.25" customHeight="1" x14ac:dyDescent="0.25">
      <c r="A27" s="105">
        <v>13</v>
      </c>
      <c r="B27" s="104" t="s">
        <v>55</v>
      </c>
      <c r="C27" s="104" t="s">
        <v>69</v>
      </c>
      <c r="D27" s="104" t="s">
        <v>69</v>
      </c>
      <c r="E27" s="200"/>
      <c r="F27" s="206">
        <v>43</v>
      </c>
    </row>
    <row r="28" spans="1:6" ht="29.25" customHeight="1" x14ac:dyDescent="0.25">
      <c r="A28" s="103" t="s">
        <v>41</v>
      </c>
      <c r="B28" s="297" t="s">
        <v>74</v>
      </c>
      <c r="C28" s="298"/>
      <c r="D28" s="201"/>
      <c r="E28" s="192">
        <v>9</v>
      </c>
      <c r="F28" s="207">
        <f>SUM(F29:F37)</f>
        <v>1121</v>
      </c>
    </row>
    <row r="29" spans="1:6" s="190" customFormat="1" ht="29.25" customHeight="1" x14ac:dyDescent="0.25">
      <c r="A29" s="202">
        <v>1</v>
      </c>
      <c r="B29" s="203" t="s">
        <v>75</v>
      </c>
      <c r="C29" s="203" t="s">
        <v>91</v>
      </c>
      <c r="D29" s="203" t="s">
        <v>92</v>
      </c>
      <c r="E29" s="204"/>
      <c r="F29" s="206">
        <v>480</v>
      </c>
    </row>
    <row r="30" spans="1:6" s="190" customFormat="1" ht="29.25" customHeight="1" x14ac:dyDescent="0.25">
      <c r="A30" s="202">
        <v>2</v>
      </c>
      <c r="B30" s="203" t="s">
        <v>76</v>
      </c>
      <c r="C30" s="203" t="s">
        <v>95</v>
      </c>
      <c r="D30" s="203" t="s">
        <v>94</v>
      </c>
      <c r="E30" s="204"/>
      <c r="F30" s="206">
        <v>218</v>
      </c>
    </row>
    <row r="31" spans="1:6" ht="29.25" customHeight="1" x14ac:dyDescent="0.25">
      <c r="A31" s="105">
        <v>3</v>
      </c>
      <c r="B31" s="104" t="s">
        <v>80</v>
      </c>
      <c r="C31" s="104" t="s">
        <v>102</v>
      </c>
      <c r="D31" s="104" t="s">
        <v>99</v>
      </c>
      <c r="E31" s="200"/>
      <c r="F31" s="206">
        <v>107</v>
      </c>
    </row>
    <row r="32" spans="1:6" ht="29.25" customHeight="1" x14ac:dyDescent="0.25">
      <c r="A32" s="105">
        <v>4</v>
      </c>
      <c r="B32" s="104" t="s">
        <v>81</v>
      </c>
      <c r="C32" s="104" t="s">
        <v>103</v>
      </c>
      <c r="D32" s="104" t="s">
        <v>100</v>
      </c>
      <c r="E32" s="200"/>
      <c r="F32" s="206">
        <v>56</v>
      </c>
    </row>
    <row r="33" spans="1:6" ht="29.25" customHeight="1" x14ac:dyDescent="0.25">
      <c r="A33" s="105">
        <v>5</v>
      </c>
      <c r="B33" s="104" t="s">
        <v>83</v>
      </c>
      <c r="C33" s="104" t="s">
        <v>106</v>
      </c>
      <c r="D33" s="104" t="s">
        <v>106</v>
      </c>
      <c r="E33" s="200"/>
      <c r="F33" s="206">
        <v>40</v>
      </c>
    </row>
    <row r="34" spans="1:6" ht="29.25" customHeight="1" x14ac:dyDescent="0.25">
      <c r="A34" s="105">
        <v>6</v>
      </c>
      <c r="B34" s="104" t="s">
        <v>109</v>
      </c>
      <c r="C34" s="104" t="s">
        <v>90</v>
      </c>
      <c r="D34" s="104" t="s">
        <v>90</v>
      </c>
      <c r="E34" s="200"/>
      <c r="F34" s="206">
        <v>22</v>
      </c>
    </row>
    <row r="35" spans="1:6" ht="29.25" customHeight="1" x14ac:dyDescent="0.25">
      <c r="A35" s="105">
        <v>7</v>
      </c>
      <c r="B35" s="104" t="s">
        <v>111</v>
      </c>
      <c r="C35" s="104" t="s">
        <v>112</v>
      </c>
      <c r="D35" s="104" t="s">
        <v>112</v>
      </c>
      <c r="E35" s="200"/>
      <c r="F35" s="206">
        <v>128</v>
      </c>
    </row>
    <row r="36" spans="1:6" ht="29.25" customHeight="1" x14ac:dyDescent="0.25">
      <c r="A36" s="105">
        <v>8</v>
      </c>
      <c r="B36" s="104" t="s">
        <v>113</v>
      </c>
      <c r="C36" s="104" t="s">
        <v>114</v>
      </c>
      <c r="D36" s="104" t="s">
        <v>114</v>
      </c>
      <c r="E36" s="200"/>
      <c r="F36" s="206">
        <v>44</v>
      </c>
    </row>
    <row r="37" spans="1:6" ht="33" customHeight="1" x14ac:dyDescent="0.25">
      <c r="A37" s="105">
        <v>9</v>
      </c>
      <c r="B37" s="203" t="s">
        <v>116</v>
      </c>
      <c r="C37" s="104" t="s">
        <v>117</v>
      </c>
      <c r="D37" s="104" t="s">
        <v>117</v>
      </c>
      <c r="E37" s="200"/>
      <c r="F37" s="206">
        <v>26</v>
      </c>
    </row>
    <row r="38" spans="1:6" ht="30" customHeight="1" x14ac:dyDescent="0.25">
      <c r="A38" s="103" t="s">
        <v>73</v>
      </c>
      <c r="B38" s="297" t="s">
        <v>119</v>
      </c>
      <c r="C38" s="298"/>
      <c r="D38" s="201"/>
      <c r="E38" s="192">
        <v>3</v>
      </c>
      <c r="F38" s="207">
        <f>SUM(F39:F41)</f>
        <v>98</v>
      </c>
    </row>
    <row r="39" spans="1:6" ht="30" customHeight="1" x14ac:dyDescent="0.25">
      <c r="A39" s="105">
        <v>1</v>
      </c>
      <c r="B39" s="104" t="s">
        <v>120</v>
      </c>
      <c r="C39" s="104" t="s">
        <v>121</v>
      </c>
      <c r="D39" s="104" t="s">
        <v>121</v>
      </c>
      <c r="E39" s="200"/>
      <c r="F39" s="206">
        <v>26</v>
      </c>
    </row>
    <row r="40" spans="1:6" ht="30" customHeight="1" x14ac:dyDescent="0.25">
      <c r="A40" s="105">
        <v>2</v>
      </c>
      <c r="B40" s="104" t="s">
        <v>122</v>
      </c>
      <c r="C40" s="104" t="s">
        <v>123</v>
      </c>
      <c r="D40" s="104" t="s">
        <v>123</v>
      </c>
      <c r="E40" s="200"/>
      <c r="F40" s="206">
        <v>22</v>
      </c>
    </row>
    <row r="41" spans="1:6" ht="30" customHeight="1" x14ac:dyDescent="0.25">
      <c r="A41" s="105">
        <v>3</v>
      </c>
      <c r="B41" s="104" t="s">
        <v>124</v>
      </c>
      <c r="C41" s="104" t="s">
        <v>125</v>
      </c>
      <c r="D41" s="104" t="s">
        <v>125</v>
      </c>
      <c r="E41" s="200"/>
      <c r="F41" s="206">
        <v>50</v>
      </c>
    </row>
    <row r="42" spans="1:6" ht="32.25" customHeight="1" x14ac:dyDescent="0.25">
      <c r="A42" s="103" t="s">
        <v>118</v>
      </c>
      <c r="B42" s="299" t="s">
        <v>129</v>
      </c>
      <c r="C42" s="300"/>
      <c r="D42" s="104"/>
      <c r="E42" s="192">
        <f>7</f>
        <v>7</v>
      </c>
      <c r="F42" s="207">
        <f>SUM(F43:F49)</f>
        <v>3122</v>
      </c>
    </row>
    <row r="43" spans="1:6" ht="30" customHeight="1" x14ac:dyDescent="0.25">
      <c r="A43" s="105">
        <v>1</v>
      </c>
      <c r="B43" s="104" t="s">
        <v>130</v>
      </c>
      <c r="C43" s="104" t="s">
        <v>151</v>
      </c>
      <c r="D43" s="104" t="s">
        <v>151</v>
      </c>
      <c r="E43" s="192"/>
      <c r="F43" s="206">
        <v>48</v>
      </c>
    </row>
    <row r="44" spans="1:6" ht="30" customHeight="1" x14ac:dyDescent="0.25">
      <c r="A44" s="105">
        <v>2</v>
      </c>
      <c r="B44" s="104" t="s">
        <v>132</v>
      </c>
      <c r="C44" s="104" t="s">
        <v>153</v>
      </c>
      <c r="D44" s="104" t="s">
        <v>153</v>
      </c>
      <c r="E44" s="200"/>
      <c r="F44" s="206">
        <v>23</v>
      </c>
    </row>
    <row r="45" spans="1:6" ht="30" customHeight="1" x14ac:dyDescent="0.25">
      <c r="A45" s="105">
        <v>3</v>
      </c>
      <c r="B45" s="104" t="s">
        <v>131</v>
      </c>
      <c r="C45" s="104" t="s">
        <v>152</v>
      </c>
      <c r="D45" s="104" t="s">
        <v>152</v>
      </c>
      <c r="E45" s="200"/>
      <c r="F45" s="206">
        <v>1234</v>
      </c>
    </row>
    <row r="46" spans="1:6" ht="30" customHeight="1" x14ac:dyDescent="0.25">
      <c r="A46" s="105">
        <v>4</v>
      </c>
      <c r="B46" s="104" t="s">
        <v>133</v>
      </c>
      <c r="C46" s="104" t="s">
        <v>154</v>
      </c>
      <c r="D46" s="104" t="s">
        <v>154</v>
      </c>
      <c r="E46" s="200"/>
      <c r="F46" s="206">
        <v>873</v>
      </c>
    </row>
    <row r="47" spans="1:6" ht="30" customHeight="1" x14ac:dyDescent="0.25">
      <c r="A47" s="105">
        <v>5</v>
      </c>
      <c r="B47" s="104" t="s">
        <v>134</v>
      </c>
      <c r="C47" s="104" t="s">
        <v>155</v>
      </c>
      <c r="D47" s="104" t="s">
        <v>155</v>
      </c>
      <c r="E47" s="200"/>
      <c r="F47" s="206">
        <v>600</v>
      </c>
    </row>
    <row r="48" spans="1:6" ht="30" customHeight="1" x14ac:dyDescent="0.25">
      <c r="A48" s="105">
        <v>6</v>
      </c>
      <c r="B48" s="104" t="s">
        <v>135</v>
      </c>
      <c r="C48" s="104" t="s">
        <v>135</v>
      </c>
      <c r="D48" s="104" t="s">
        <v>135</v>
      </c>
      <c r="E48" s="200"/>
      <c r="F48" s="206">
        <v>164</v>
      </c>
    </row>
    <row r="49" spans="1:6" ht="52.5" customHeight="1" x14ac:dyDescent="0.25">
      <c r="A49" s="105">
        <v>7</v>
      </c>
      <c r="B49" s="131" t="s">
        <v>136</v>
      </c>
      <c r="C49" s="104" t="s">
        <v>136</v>
      </c>
      <c r="D49" s="131" t="s">
        <v>178</v>
      </c>
      <c r="E49" s="200"/>
      <c r="F49" s="206">
        <v>180</v>
      </c>
    </row>
    <row r="50" spans="1:6" s="135" customFormat="1" ht="32.25" customHeight="1" x14ac:dyDescent="0.25">
      <c r="A50" s="103" t="s">
        <v>128</v>
      </c>
      <c r="B50" s="292" t="s">
        <v>175</v>
      </c>
      <c r="C50" s="293"/>
      <c r="D50" s="137"/>
      <c r="E50" s="192">
        <v>3</v>
      </c>
      <c r="F50" s="207">
        <f>SUM(F51:F53)</f>
        <v>1487</v>
      </c>
    </row>
    <row r="51" spans="1:6" s="183" customFormat="1" ht="32.25" customHeight="1" x14ac:dyDescent="0.25">
      <c r="A51" s="105">
        <v>1</v>
      </c>
      <c r="B51" s="104" t="s">
        <v>176</v>
      </c>
      <c r="C51" s="104" t="s">
        <v>177</v>
      </c>
      <c r="D51" s="104" t="s">
        <v>177</v>
      </c>
      <c r="E51" s="200"/>
      <c r="F51" s="206">
        <v>488</v>
      </c>
    </row>
    <row r="52" spans="1:6" s="183" customFormat="1" ht="32.25" customHeight="1" x14ac:dyDescent="0.25">
      <c r="A52" s="105">
        <v>2</v>
      </c>
      <c r="B52" s="104" t="s">
        <v>180</v>
      </c>
      <c r="C52" s="104" t="s">
        <v>182</v>
      </c>
      <c r="D52" s="104" t="s">
        <v>182</v>
      </c>
      <c r="E52" s="200"/>
      <c r="F52" s="206">
        <v>454</v>
      </c>
    </row>
    <row r="53" spans="1:6" s="183" customFormat="1" ht="32.25" customHeight="1" x14ac:dyDescent="0.25">
      <c r="A53" s="105">
        <v>3</v>
      </c>
      <c r="B53" s="104" t="s">
        <v>181</v>
      </c>
      <c r="C53" s="104" t="s">
        <v>183</v>
      </c>
      <c r="D53" s="104" t="s">
        <v>183</v>
      </c>
      <c r="E53" s="200"/>
      <c r="F53" s="206">
        <v>545</v>
      </c>
    </row>
    <row r="54" spans="1:6" s="139" customFormat="1" ht="32.25" customHeight="1" x14ac:dyDescent="0.25">
      <c r="A54" s="103" t="s">
        <v>174</v>
      </c>
      <c r="B54" s="292" t="s">
        <v>185</v>
      </c>
      <c r="C54" s="294"/>
      <c r="D54" s="137"/>
      <c r="E54" s="192">
        <v>1</v>
      </c>
      <c r="F54" s="206">
        <f>F55</f>
        <v>18</v>
      </c>
    </row>
    <row r="55" spans="1:6" ht="32.25" customHeight="1" x14ac:dyDescent="0.25">
      <c r="A55" s="105">
        <v>1</v>
      </c>
      <c r="B55" s="131" t="s">
        <v>186</v>
      </c>
      <c r="C55" s="104" t="s">
        <v>187</v>
      </c>
      <c r="D55" s="104" t="s">
        <v>187</v>
      </c>
      <c r="E55" s="200"/>
      <c r="F55" s="206">
        <v>18</v>
      </c>
    </row>
    <row r="56" spans="1:6" s="139" customFormat="1" ht="32.25" customHeight="1" x14ac:dyDescent="0.25">
      <c r="A56" s="192" t="s">
        <v>184</v>
      </c>
      <c r="B56" s="292" t="s">
        <v>197</v>
      </c>
      <c r="C56" s="293"/>
      <c r="D56" s="138"/>
      <c r="E56" s="192">
        <f>4</f>
        <v>4</v>
      </c>
      <c r="F56" s="207">
        <f>SUM(F57:F60)</f>
        <v>209</v>
      </c>
    </row>
    <row r="57" spans="1:6" ht="32.25" customHeight="1" x14ac:dyDescent="0.25">
      <c r="A57" s="106">
        <v>1</v>
      </c>
      <c r="B57" s="104" t="s">
        <v>189</v>
      </c>
      <c r="C57" s="141" t="s">
        <v>198</v>
      </c>
      <c r="D57" s="205" t="s">
        <v>215</v>
      </c>
      <c r="E57" s="106"/>
      <c r="F57" s="206">
        <v>123</v>
      </c>
    </row>
    <row r="58" spans="1:6" ht="32.25" customHeight="1" x14ac:dyDescent="0.25">
      <c r="A58" s="106">
        <v>2</v>
      </c>
      <c r="B58" s="104" t="s">
        <v>190</v>
      </c>
      <c r="C58" s="141" t="s">
        <v>199</v>
      </c>
      <c r="D58" s="205" t="s">
        <v>203</v>
      </c>
      <c r="E58" s="200"/>
      <c r="F58" s="206">
        <v>36</v>
      </c>
    </row>
    <row r="59" spans="1:6" ht="32.25" customHeight="1" x14ac:dyDescent="0.25">
      <c r="A59" s="106">
        <v>3</v>
      </c>
      <c r="B59" s="104" t="s">
        <v>191</v>
      </c>
      <c r="C59" s="141" t="s">
        <v>200</v>
      </c>
      <c r="D59" s="205" t="s">
        <v>200</v>
      </c>
      <c r="E59" s="200"/>
      <c r="F59" s="206">
        <v>6</v>
      </c>
    </row>
    <row r="60" spans="1:6" ht="32.25" customHeight="1" x14ac:dyDescent="0.25">
      <c r="A60" s="106">
        <v>4</v>
      </c>
      <c r="B60" s="104" t="s">
        <v>192</v>
      </c>
      <c r="C60" s="141" t="s">
        <v>201</v>
      </c>
      <c r="D60" s="134" t="s">
        <v>216</v>
      </c>
      <c r="E60" s="200"/>
      <c r="F60" s="206">
        <v>44</v>
      </c>
    </row>
    <row r="61" spans="1:6" ht="32.25" customHeight="1" x14ac:dyDescent="0.25">
      <c r="A61" s="4"/>
      <c r="B61" s="285" t="s">
        <v>328</v>
      </c>
      <c r="C61" s="286"/>
      <c r="D61" s="287"/>
      <c r="E61" s="1">
        <f>E5+E7+E14+E28+E38+E42+E50+E54+E56</f>
        <v>47</v>
      </c>
      <c r="F61" s="207">
        <f>F5+F7+F14+F28+F38+F42+F50+F54+F56</f>
        <v>15192</v>
      </c>
    </row>
  </sheetData>
  <mergeCells count="16">
    <mergeCell ref="A1:F1"/>
    <mergeCell ref="B61:D61"/>
    <mergeCell ref="D3:D4"/>
    <mergeCell ref="E3:E4"/>
    <mergeCell ref="B50:C50"/>
    <mergeCell ref="B54:C54"/>
    <mergeCell ref="B56:C56"/>
    <mergeCell ref="B14:C14"/>
    <mergeCell ref="B28:C28"/>
    <mergeCell ref="B38:C38"/>
    <mergeCell ref="B42:C42"/>
    <mergeCell ref="F3:F4"/>
    <mergeCell ref="B5:C5"/>
    <mergeCell ref="B7:C7"/>
    <mergeCell ref="B3:B4"/>
    <mergeCell ref="C3:C4"/>
  </mergeCells>
  <printOptions horizontalCentered="1"/>
  <pageMargins left="0.45" right="0.45" top="0.5" bottom="0.5" header="0.3" footer="0.3"/>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workbookViewId="0">
      <selection activeCell="N3" sqref="N3:O4"/>
    </sheetView>
  </sheetViews>
  <sheetFormatPr defaultColWidth="9.140625" defaultRowHeight="15.75" x14ac:dyDescent="0.25"/>
  <cols>
    <col min="1" max="1" width="7" style="8" customWidth="1"/>
    <col min="2" max="3" width="39.140625" style="7" customWidth="1"/>
    <col min="4" max="4" width="39.140625" style="8" customWidth="1"/>
    <col min="5" max="5" width="15" style="8" hidden="1" customWidth="1"/>
    <col min="6" max="6" width="7.5703125" style="8" hidden="1" customWidth="1"/>
    <col min="7" max="7" width="7.7109375" style="8" hidden="1" customWidth="1"/>
    <col min="8" max="8" width="10.7109375" style="8" hidden="1" customWidth="1"/>
    <col min="9" max="9" width="10" style="58" hidden="1" customWidth="1"/>
    <col min="10" max="10" width="10.28515625" style="67" hidden="1" customWidth="1"/>
    <col min="11" max="11" width="10.28515625" style="74" hidden="1" customWidth="1"/>
    <col min="12" max="12" width="9.85546875" style="8" hidden="1" customWidth="1"/>
    <col min="13" max="13" width="17.140625" style="7" hidden="1" customWidth="1"/>
    <col min="14" max="15" width="12.7109375" style="8" customWidth="1"/>
    <col min="16" max="16" width="8.140625" style="6" customWidth="1"/>
    <col min="17" max="17" width="11.85546875" style="6" customWidth="1"/>
    <col min="18" max="16384" width="9.140625" style="6"/>
  </cols>
  <sheetData>
    <row r="1" spans="1:18" ht="18.75" x14ac:dyDescent="0.25">
      <c r="A1" s="284" t="s">
        <v>324</v>
      </c>
      <c r="B1" s="284"/>
      <c r="C1" s="284"/>
      <c r="D1" s="284"/>
      <c r="E1" s="284"/>
      <c r="F1" s="284"/>
      <c r="G1" s="284"/>
      <c r="H1" s="284"/>
      <c r="I1" s="284"/>
      <c r="J1" s="284"/>
      <c r="K1" s="284"/>
      <c r="L1" s="284"/>
      <c r="M1" s="284"/>
      <c r="N1" s="284"/>
      <c r="O1" s="284"/>
    </row>
    <row r="2" spans="1:18" s="12" customFormat="1" ht="22.5" customHeight="1" x14ac:dyDescent="0.25">
      <c r="A2" s="310" t="s">
        <v>325</v>
      </c>
      <c r="B2" s="310"/>
      <c r="C2" s="310"/>
      <c r="D2" s="310"/>
      <c r="E2" s="310"/>
      <c r="F2" s="310"/>
      <c r="G2" s="310"/>
      <c r="H2" s="310"/>
      <c r="I2" s="310"/>
      <c r="J2" s="310"/>
      <c r="K2" s="310"/>
      <c r="L2" s="310"/>
      <c r="M2" s="310"/>
      <c r="N2" s="310"/>
      <c r="O2" s="310"/>
    </row>
    <row r="3" spans="1:18" s="14" customFormat="1" ht="38.25" customHeight="1" x14ac:dyDescent="0.25">
      <c r="A3" s="307" t="s">
        <v>0</v>
      </c>
      <c r="B3" s="318" t="s">
        <v>339</v>
      </c>
      <c r="C3" s="318" t="s">
        <v>340</v>
      </c>
      <c r="D3" s="321" t="s">
        <v>338</v>
      </c>
      <c r="E3" s="171"/>
      <c r="F3" s="171"/>
      <c r="G3" s="171"/>
      <c r="H3" s="172"/>
      <c r="I3" s="316" t="s">
        <v>209</v>
      </c>
      <c r="J3" s="317"/>
      <c r="K3" s="69"/>
      <c r="L3" s="311" t="s">
        <v>7</v>
      </c>
      <c r="M3" s="311" t="s">
        <v>38</v>
      </c>
      <c r="N3" s="311" t="s">
        <v>236</v>
      </c>
      <c r="O3" s="311" t="s">
        <v>34</v>
      </c>
    </row>
    <row r="4" spans="1:18" s="33" customFormat="1" ht="24" customHeight="1" x14ac:dyDescent="0.25">
      <c r="A4" s="308"/>
      <c r="B4" s="319"/>
      <c r="C4" s="319"/>
      <c r="D4" s="322"/>
      <c r="E4" s="145"/>
      <c r="F4" s="32" t="s">
        <v>326</v>
      </c>
      <c r="G4" s="32" t="s">
        <v>212</v>
      </c>
      <c r="H4" s="15" t="s">
        <v>228</v>
      </c>
      <c r="I4" s="47" t="s">
        <v>214</v>
      </c>
      <c r="J4" s="60" t="s">
        <v>205</v>
      </c>
      <c r="K4" s="70" t="s">
        <v>233</v>
      </c>
      <c r="L4" s="312"/>
      <c r="M4" s="312"/>
      <c r="N4" s="312"/>
      <c r="O4" s="312"/>
    </row>
    <row r="5" spans="1:18" s="121" customFormat="1" ht="24" customHeight="1" x14ac:dyDescent="0.25">
      <c r="A5" s="309"/>
      <c r="B5" s="320"/>
      <c r="C5" s="320"/>
      <c r="D5" s="323"/>
      <c r="E5" s="118"/>
      <c r="F5" s="119">
        <f>SUM(F6:F51)</f>
        <v>8</v>
      </c>
      <c r="G5" s="119">
        <f>SUM(G6:G51)</f>
        <v>15</v>
      </c>
      <c r="H5" s="119">
        <f>SUM(H6:H51)</f>
        <v>1</v>
      </c>
      <c r="I5" s="119">
        <f>SUM(I6:I51)</f>
        <v>4</v>
      </c>
      <c r="J5" s="119">
        <f>SUM(J6:J51)</f>
        <v>0</v>
      </c>
      <c r="K5" s="119">
        <v>39</v>
      </c>
      <c r="L5" s="119">
        <f>SUM(L6:L51)</f>
        <v>1</v>
      </c>
      <c r="M5" s="142"/>
      <c r="N5" s="120">
        <f>N6+N13+N29+N47</f>
        <v>39</v>
      </c>
      <c r="O5" s="120">
        <f>O6+O13+O29+O47</f>
        <v>2274</v>
      </c>
      <c r="P5" s="121">
        <f>'Tong hop'!A5</f>
        <v>86</v>
      </c>
      <c r="Q5" s="121">
        <f>'Tong hop'!O5</f>
        <v>17466</v>
      </c>
    </row>
    <row r="6" spans="1:18" s="122" customFormat="1" ht="38.25" customHeight="1" x14ac:dyDescent="0.25">
      <c r="A6" s="35" t="s">
        <v>2</v>
      </c>
      <c r="B6" s="314" t="s">
        <v>9</v>
      </c>
      <c r="C6" s="315"/>
      <c r="D6" s="37"/>
      <c r="E6" s="37"/>
      <c r="F6" s="37"/>
      <c r="G6" s="37"/>
      <c r="H6" s="37"/>
      <c r="I6" s="37"/>
      <c r="J6" s="37"/>
      <c r="K6" s="38"/>
      <c r="L6" s="35"/>
      <c r="M6" s="37"/>
      <c r="N6" s="38">
        <f>SUM(N7:N12)</f>
        <v>6</v>
      </c>
      <c r="O6" s="35">
        <f>SUM(O7:O12)</f>
        <v>79</v>
      </c>
      <c r="P6" s="170">
        <f>P5-N5</f>
        <v>47</v>
      </c>
      <c r="Q6" s="170">
        <f>Q5-O5</f>
        <v>15192</v>
      </c>
    </row>
    <row r="7" spans="1:18" s="128" customFormat="1" ht="45" customHeight="1" x14ac:dyDescent="0.25">
      <c r="A7" s="123">
        <v>1</v>
      </c>
      <c r="B7" s="124" t="s">
        <v>10</v>
      </c>
      <c r="C7" s="125" t="s">
        <v>30</v>
      </c>
      <c r="D7" s="126" t="s">
        <v>32</v>
      </c>
      <c r="E7" s="123" t="s">
        <v>36</v>
      </c>
      <c r="F7" s="123">
        <v>1</v>
      </c>
      <c r="G7" s="123"/>
      <c r="H7" s="123" t="s">
        <v>40</v>
      </c>
      <c r="I7" s="123"/>
      <c r="J7" s="123"/>
      <c r="K7" s="105" t="s">
        <v>232</v>
      </c>
      <c r="L7" s="118"/>
      <c r="M7" s="123"/>
      <c r="N7" s="123">
        <v>1</v>
      </c>
      <c r="O7" s="123">
        <v>27</v>
      </c>
      <c r="P7" s="127"/>
      <c r="R7" s="127"/>
    </row>
    <row r="8" spans="1:18" s="128" customFormat="1" ht="38.25" customHeight="1" x14ac:dyDescent="0.25">
      <c r="A8" s="123">
        <v>2</v>
      </c>
      <c r="B8" s="124" t="s">
        <v>12</v>
      </c>
      <c r="C8" s="129" t="s">
        <v>31</v>
      </c>
      <c r="D8" s="129" t="s">
        <v>31</v>
      </c>
      <c r="E8" s="123" t="s">
        <v>24</v>
      </c>
      <c r="F8" s="123">
        <v>1</v>
      </c>
      <c r="G8" s="123"/>
      <c r="H8" s="123"/>
      <c r="I8" s="123"/>
      <c r="J8" s="123"/>
      <c r="K8" s="123">
        <v>1</v>
      </c>
      <c r="L8" s="123"/>
      <c r="M8" s="125"/>
      <c r="N8" s="123">
        <v>1</v>
      </c>
      <c r="O8" s="123">
        <v>19</v>
      </c>
    </row>
    <row r="9" spans="1:18" s="128" customFormat="1" ht="38.25" customHeight="1" x14ac:dyDescent="0.25">
      <c r="A9" s="123">
        <v>3</v>
      </c>
      <c r="B9" s="124" t="s">
        <v>13</v>
      </c>
      <c r="C9" s="129" t="s">
        <v>31</v>
      </c>
      <c r="D9" s="129"/>
      <c r="E9" s="123" t="s">
        <v>24</v>
      </c>
      <c r="F9" s="123"/>
      <c r="G9" s="123"/>
      <c r="H9" s="123"/>
      <c r="I9" s="123"/>
      <c r="J9" s="123"/>
      <c r="K9" s="123">
        <v>1</v>
      </c>
      <c r="L9" s="123"/>
      <c r="M9" s="125"/>
      <c r="N9" s="123">
        <v>1</v>
      </c>
      <c r="O9" s="123">
        <v>3</v>
      </c>
    </row>
    <row r="10" spans="1:18" s="128" customFormat="1" ht="46.5" customHeight="1" x14ac:dyDescent="0.25">
      <c r="A10" s="123">
        <v>4</v>
      </c>
      <c r="B10" s="124" t="s">
        <v>19</v>
      </c>
      <c r="C10" s="130" t="s">
        <v>23</v>
      </c>
      <c r="D10" s="129"/>
      <c r="E10" s="123" t="s">
        <v>24</v>
      </c>
      <c r="F10" s="123"/>
      <c r="G10" s="123"/>
      <c r="H10" s="123"/>
      <c r="I10" s="123"/>
      <c r="J10" s="123"/>
      <c r="K10" s="123">
        <v>1</v>
      </c>
      <c r="L10" s="123"/>
      <c r="M10" s="125"/>
      <c r="N10" s="123">
        <v>1</v>
      </c>
      <c r="O10" s="123">
        <v>4</v>
      </c>
    </row>
    <row r="11" spans="1:18" s="128" customFormat="1" ht="38.25" customHeight="1" x14ac:dyDescent="0.25">
      <c r="A11" s="123">
        <v>5</v>
      </c>
      <c r="B11" s="124" t="s">
        <v>20</v>
      </c>
      <c r="C11" s="130" t="s">
        <v>23</v>
      </c>
      <c r="D11" s="129"/>
      <c r="E11" s="123" t="s">
        <v>24</v>
      </c>
      <c r="F11" s="123"/>
      <c r="G11" s="123"/>
      <c r="H11" s="123"/>
      <c r="I11" s="123"/>
      <c r="J11" s="123"/>
      <c r="K11" s="123">
        <v>1</v>
      </c>
      <c r="L11" s="123"/>
      <c r="M11" s="125"/>
      <c r="N11" s="123">
        <v>1</v>
      </c>
      <c r="O11" s="123">
        <v>9</v>
      </c>
    </row>
    <row r="12" spans="1:18" s="128" customFormat="1" ht="38.25" customHeight="1" x14ac:dyDescent="0.25">
      <c r="A12" s="123">
        <v>6</v>
      </c>
      <c r="B12" s="18" t="s">
        <v>16</v>
      </c>
      <c r="C12" s="20" t="s">
        <v>26</v>
      </c>
      <c r="D12" s="18" t="s">
        <v>26</v>
      </c>
      <c r="E12" s="157" t="s">
        <v>24</v>
      </c>
      <c r="F12" s="157">
        <v>1</v>
      </c>
      <c r="G12" s="157"/>
      <c r="H12" s="157">
        <v>1</v>
      </c>
      <c r="I12" s="158"/>
      <c r="J12" s="159"/>
      <c r="K12" s="157">
        <v>1</v>
      </c>
      <c r="L12" s="157">
        <v>1</v>
      </c>
      <c r="M12" s="157"/>
      <c r="N12" s="157">
        <v>1</v>
      </c>
      <c r="O12" s="157">
        <v>17</v>
      </c>
    </row>
    <row r="13" spans="1:18" s="107" customFormat="1" ht="29.25" customHeight="1" x14ac:dyDescent="0.25">
      <c r="A13" s="34" t="s">
        <v>322</v>
      </c>
      <c r="B13" s="301" t="s">
        <v>74</v>
      </c>
      <c r="C13" s="302"/>
      <c r="D13" s="36"/>
      <c r="E13" s="36"/>
      <c r="F13" s="36"/>
      <c r="G13" s="36"/>
      <c r="H13" s="36"/>
      <c r="I13" s="36"/>
      <c r="J13" s="36"/>
      <c r="K13" s="34"/>
      <c r="L13" s="34"/>
      <c r="M13" s="36"/>
      <c r="N13" s="34">
        <f>SUM(N14:N28)</f>
        <v>14</v>
      </c>
      <c r="O13" s="34">
        <f>SUM(O15:O28)</f>
        <v>474</v>
      </c>
    </row>
    <row r="14" spans="1:18" s="107" customFormat="1" ht="29.25" customHeight="1" x14ac:dyDescent="0.25">
      <c r="A14" s="105"/>
      <c r="B14" s="292" t="s">
        <v>321</v>
      </c>
      <c r="C14" s="294"/>
      <c r="D14" s="104"/>
      <c r="E14" s="123"/>
      <c r="F14" s="123"/>
      <c r="G14" s="123"/>
      <c r="H14" s="105"/>
      <c r="I14" s="105"/>
      <c r="J14" s="104"/>
      <c r="K14" s="105"/>
      <c r="L14" s="105"/>
      <c r="M14" s="104"/>
      <c r="N14" s="105"/>
      <c r="O14" s="105"/>
    </row>
    <row r="15" spans="1:18" s="107" customFormat="1" ht="29.25" customHeight="1" x14ac:dyDescent="0.25">
      <c r="A15" s="105">
        <v>1</v>
      </c>
      <c r="B15" s="131" t="s">
        <v>77</v>
      </c>
      <c r="C15" s="104" t="s">
        <v>96</v>
      </c>
      <c r="D15" s="104" t="s">
        <v>97</v>
      </c>
      <c r="E15" s="123"/>
      <c r="F15" s="123">
        <v>1</v>
      </c>
      <c r="G15" s="123"/>
      <c r="H15" s="104"/>
      <c r="I15" s="105"/>
      <c r="J15" s="104"/>
      <c r="K15" s="105">
        <v>1</v>
      </c>
      <c r="L15" s="105"/>
      <c r="M15" s="104"/>
      <c r="N15" s="105">
        <v>1</v>
      </c>
      <c r="O15" s="105">
        <v>49</v>
      </c>
      <c r="P15" s="132"/>
    </row>
    <row r="16" spans="1:18" s="107" customFormat="1" ht="29.25" customHeight="1" x14ac:dyDescent="0.25">
      <c r="A16" s="105">
        <v>2</v>
      </c>
      <c r="B16" s="131" t="s">
        <v>101</v>
      </c>
      <c r="C16" s="104" t="s">
        <v>104</v>
      </c>
      <c r="D16" s="133" t="s">
        <v>104</v>
      </c>
      <c r="E16" s="123"/>
      <c r="F16" s="123">
        <v>1</v>
      </c>
      <c r="G16" s="123"/>
      <c r="H16" s="104"/>
      <c r="I16" s="105"/>
      <c r="J16" s="104"/>
      <c r="K16" s="105">
        <v>1</v>
      </c>
      <c r="L16" s="105"/>
      <c r="M16" s="104"/>
      <c r="N16" s="105">
        <v>1</v>
      </c>
      <c r="O16" s="105">
        <v>64</v>
      </c>
    </row>
    <row r="17" spans="1:17" s="107" customFormat="1" ht="29.25" customHeight="1" x14ac:dyDescent="0.25">
      <c r="A17" s="105">
        <v>3</v>
      </c>
      <c r="B17" s="131" t="s">
        <v>82</v>
      </c>
      <c r="C17" s="104" t="s">
        <v>105</v>
      </c>
      <c r="D17" s="104" t="s">
        <v>105</v>
      </c>
      <c r="E17" s="123"/>
      <c r="F17" s="123">
        <v>1</v>
      </c>
      <c r="G17" s="123"/>
      <c r="H17" s="104"/>
      <c r="I17" s="105"/>
      <c r="J17" s="104"/>
      <c r="K17" s="105">
        <v>1</v>
      </c>
      <c r="L17" s="105"/>
      <c r="M17" s="104"/>
      <c r="N17" s="105">
        <v>1</v>
      </c>
      <c r="O17" s="105">
        <v>38</v>
      </c>
    </row>
    <row r="18" spans="1:17" s="107" customFormat="1" ht="29.25" customHeight="1" x14ac:dyDescent="0.25">
      <c r="A18" s="105">
        <v>4</v>
      </c>
      <c r="B18" s="131" t="s">
        <v>85</v>
      </c>
      <c r="C18" s="104" t="s">
        <v>104</v>
      </c>
      <c r="D18" s="104"/>
      <c r="E18" s="123"/>
      <c r="F18" s="123"/>
      <c r="G18" s="123"/>
      <c r="H18" s="105"/>
      <c r="I18" s="105"/>
      <c r="J18" s="104"/>
      <c r="K18" s="105">
        <v>1</v>
      </c>
      <c r="L18" s="105"/>
      <c r="M18" s="104"/>
      <c r="N18" s="105">
        <v>1</v>
      </c>
      <c r="O18" s="105">
        <v>20</v>
      </c>
    </row>
    <row r="19" spans="1:17" s="107" customFormat="1" ht="29.25" customHeight="1" x14ac:dyDescent="0.25">
      <c r="A19" s="105">
        <v>5</v>
      </c>
      <c r="B19" s="131" t="s">
        <v>84</v>
      </c>
      <c r="C19" s="104" t="s">
        <v>104</v>
      </c>
      <c r="D19" s="133"/>
      <c r="E19" s="123"/>
      <c r="F19" s="123"/>
      <c r="G19" s="123"/>
      <c r="H19" s="104"/>
      <c r="I19" s="105"/>
      <c r="J19" s="104"/>
      <c r="K19" s="105">
        <v>1</v>
      </c>
      <c r="L19" s="105"/>
      <c r="M19" s="104"/>
      <c r="N19" s="105">
        <v>1</v>
      </c>
      <c r="O19" s="105">
        <v>42</v>
      </c>
    </row>
    <row r="20" spans="1:17" s="107" customFormat="1" ht="29.25" customHeight="1" x14ac:dyDescent="0.25">
      <c r="A20" s="105">
        <v>6</v>
      </c>
      <c r="B20" s="131" t="s">
        <v>78</v>
      </c>
      <c r="C20" s="104" t="s">
        <v>97</v>
      </c>
      <c r="D20" s="134"/>
      <c r="E20" s="123"/>
      <c r="F20" s="123"/>
      <c r="G20" s="123"/>
      <c r="H20" s="104"/>
      <c r="I20" s="105"/>
      <c r="J20" s="104"/>
      <c r="K20" s="105">
        <v>1</v>
      </c>
      <c r="L20" s="105"/>
      <c r="M20" s="104"/>
      <c r="N20" s="105">
        <v>1</v>
      </c>
      <c r="O20" s="105">
        <v>14</v>
      </c>
    </row>
    <row r="21" spans="1:17" s="107" customFormat="1" ht="29.25" customHeight="1" x14ac:dyDescent="0.25">
      <c r="A21" s="105">
        <v>7</v>
      </c>
      <c r="B21" s="131" t="s">
        <v>79</v>
      </c>
      <c r="C21" s="104" t="s">
        <v>97</v>
      </c>
      <c r="D21" s="134"/>
      <c r="E21" s="123"/>
      <c r="F21" s="123"/>
      <c r="G21" s="123"/>
      <c r="H21" s="104"/>
      <c r="I21" s="105"/>
      <c r="J21" s="104"/>
      <c r="K21" s="105">
        <v>1</v>
      </c>
      <c r="L21" s="105"/>
      <c r="M21" s="104"/>
      <c r="N21" s="105">
        <v>1</v>
      </c>
      <c r="O21" s="105">
        <v>5</v>
      </c>
    </row>
    <row r="22" spans="1:17" s="107" customFormat="1" ht="29.25" customHeight="1" x14ac:dyDescent="0.25">
      <c r="A22" s="105">
        <v>8</v>
      </c>
      <c r="B22" s="131" t="s">
        <v>107</v>
      </c>
      <c r="C22" s="104" t="s">
        <v>104</v>
      </c>
      <c r="D22" s="133"/>
      <c r="E22" s="123"/>
      <c r="F22" s="123"/>
      <c r="G22" s="123"/>
      <c r="H22" s="104"/>
      <c r="I22" s="105"/>
      <c r="J22" s="104"/>
      <c r="K22" s="105">
        <v>1</v>
      </c>
      <c r="L22" s="105"/>
      <c r="M22" s="104"/>
      <c r="N22" s="105">
        <v>1</v>
      </c>
      <c r="O22" s="105">
        <v>20</v>
      </c>
    </row>
    <row r="23" spans="1:17" s="107" customFormat="1" ht="29.25" customHeight="1" x14ac:dyDescent="0.25">
      <c r="A23" s="105">
        <v>9</v>
      </c>
      <c r="B23" s="131" t="s">
        <v>86</v>
      </c>
      <c r="C23" s="104" t="s">
        <v>97</v>
      </c>
      <c r="D23" s="134"/>
      <c r="E23" s="123"/>
      <c r="F23" s="123"/>
      <c r="G23" s="123"/>
      <c r="H23" s="104"/>
      <c r="I23" s="105"/>
      <c r="J23" s="104"/>
      <c r="K23" s="105">
        <v>1</v>
      </c>
      <c r="L23" s="105"/>
      <c r="M23" s="104"/>
      <c r="N23" s="105">
        <v>1</v>
      </c>
      <c r="O23" s="105">
        <v>10</v>
      </c>
    </row>
    <row r="24" spans="1:17" s="107" customFormat="1" ht="37.5" customHeight="1" x14ac:dyDescent="0.25">
      <c r="A24" s="105">
        <v>10</v>
      </c>
      <c r="B24" s="131" t="s">
        <v>108</v>
      </c>
      <c r="C24" s="104" t="s">
        <v>110</v>
      </c>
      <c r="D24" s="104" t="s">
        <v>110</v>
      </c>
      <c r="E24" s="123"/>
      <c r="F24" s="123">
        <v>1</v>
      </c>
      <c r="G24" s="123"/>
      <c r="H24" s="104"/>
      <c r="I24" s="105"/>
      <c r="J24" s="104"/>
      <c r="K24" s="105">
        <v>1</v>
      </c>
      <c r="L24" s="105"/>
      <c r="M24" s="104"/>
      <c r="N24" s="105">
        <v>1</v>
      </c>
      <c r="O24" s="105">
        <v>139</v>
      </c>
    </row>
    <row r="25" spans="1:17" s="107" customFormat="1" ht="29.25" customHeight="1" x14ac:dyDescent="0.25">
      <c r="A25" s="105">
        <v>11</v>
      </c>
      <c r="B25" s="27" t="s">
        <v>87</v>
      </c>
      <c r="C25" s="104" t="s">
        <v>104</v>
      </c>
      <c r="D25" s="133"/>
      <c r="E25" s="123"/>
      <c r="F25" s="123"/>
      <c r="G25" s="123"/>
      <c r="H25" s="104"/>
      <c r="I25" s="105"/>
      <c r="J25" s="104"/>
      <c r="K25" s="105">
        <v>1</v>
      </c>
      <c r="L25" s="105"/>
      <c r="M25" s="104"/>
      <c r="N25" s="105">
        <v>1</v>
      </c>
      <c r="O25" s="105">
        <v>6</v>
      </c>
    </row>
    <row r="26" spans="1:17" s="107" customFormat="1" ht="29.25" customHeight="1" x14ac:dyDescent="0.25">
      <c r="A26" s="105">
        <v>12</v>
      </c>
      <c r="B26" s="131" t="s">
        <v>115</v>
      </c>
      <c r="C26" s="104" t="s">
        <v>104</v>
      </c>
      <c r="D26" s="104"/>
      <c r="E26" s="123"/>
      <c r="F26" s="123"/>
      <c r="G26" s="123"/>
      <c r="H26" s="105"/>
      <c r="I26" s="105"/>
      <c r="J26" s="104"/>
      <c r="K26" s="105">
        <v>1</v>
      </c>
      <c r="L26" s="105"/>
      <c r="M26" s="104"/>
      <c r="N26" s="105">
        <v>1</v>
      </c>
      <c r="O26" s="105">
        <v>47</v>
      </c>
    </row>
    <row r="27" spans="1:17" s="107" customFormat="1" ht="29.25" customHeight="1" x14ac:dyDescent="0.25">
      <c r="A27" s="105">
        <v>13</v>
      </c>
      <c r="B27" s="27" t="s">
        <v>88</v>
      </c>
      <c r="C27" s="104" t="s">
        <v>104</v>
      </c>
      <c r="D27" s="133"/>
      <c r="E27" s="123"/>
      <c r="F27" s="123"/>
      <c r="G27" s="123"/>
      <c r="H27" s="105"/>
      <c r="I27" s="105"/>
      <c r="J27" s="104"/>
      <c r="K27" s="105">
        <v>1</v>
      </c>
      <c r="L27" s="105"/>
      <c r="M27" s="104"/>
      <c r="N27" s="105">
        <v>1</v>
      </c>
      <c r="O27" s="105">
        <v>9</v>
      </c>
    </row>
    <row r="28" spans="1:17" s="107" customFormat="1" ht="29.25" customHeight="1" x14ac:dyDescent="0.25">
      <c r="A28" s="105">
        <v>14</v>
      </c>
      <c r="B28" s="27" t="s">
        <v>89</v>
      </c>
      <c r="C28" s="104" t="s">
        <v>104</v>
      </c>
      <c r="D28" s="133"/>
      <c r="E28" s="123"/>
      <c r="F28" s="123"/>
      <c r="G28" s="123"/>
      <c r="H28" s="105"/>
      <c r="I28" s="105"/>
      <c r="J28" s="104"/>
      <c r="K28" s="105">
        <v>1</v>
      </c>
      <c r="L28" s="105"/>
      <c r="M28" s="104"/>
      <c r="N28" s="105">
        <v>1</v>
      </c>
      <c r="O28" s="105">
        <v>11</v>
      </c>
    </row>
    <row r="29" spans="1:17" s="107" customFormat="1" ht="30" customHeight="1" x14ac:dyDescent="0.25">
      <c r="A29" s="34" t="s">
        <v>323</v>
      </c>
      <c r="B29" s="303" t="s">
        <v>129</v>
      </c>
      <c r="C29" s="304"/>
      <c r="D29" s="22"/>
      <c r="E29" s="22"/>
      <c r="F29" s="39"/>
      <c r="G29" s="22"/>
      <c r="H29" s="39"/>
      <c r="I29" s="39"/>
      <c r="J29" s="22"/>
      <c r="K29" s="39"/>
      <c r="L29" s="40"/>
      <c r="M29" s="22"/>
      <c r="N29" s="34">
        <f>SUM(N30:N46)</f>
        <v>15</v>
      </c>
      <c r="O29" s="42">
        <f>SUM(O31:O46)</f>
        <v>1481</v>
      </c>
      <c r="P29" s="135" t="e">
        <f>O29+#REF!</f>
        <v>#REF!</v>
      </c>
    </row>
    <row r="30" spans="1:17" s="139" customFormat="1" ht="30" customHeight="1" x14ac:dyDescent="0.25">
      <c r="A30" s="136" t="s">
        <v>206</v>
      </c>
      <c r="B30" s="292" t="s">
        <v>156</v>
      </c>
      <c r="C30" s="294"/>
      <c r="D30" s="137"/>
      <c r="E30" s="137"/>
      <c r="F30" s="137"/>
      <c r="G30" s="137"/>
      <c r="H30" s="136"/>
      <c r="I30" s="136"/>
      <c r="J30" s="137"/>
      <c r="K30" s="136"/>
      <c r="L30" s="138"/>
      <c r="M30" s="104"/>
      <c r="N30" s="105"/>
      <c r="O30" s="138"/>
    </row>
    <row r="31" spans="1:17" s="107" customFormat="1" ht="36" customHeight="1" x14ac:dyDescent="0.25">
      <c r="A31" s="105">
        <v>1</v>
      </c>
      <c r="B31" s="131" t="s">
        <v>234</v>
      </c>
      <c r="C31" s="104" t="s">
        <v>157</v>
      </c>
      <c r="D31" s="104" t="s">
        <v>219</v>
      </c>
      <c r="E31" s="104"/>
      <c r="F31" s="104"/>
      <c r="G31" s="123">
        <v>1</v>
      </c>
      <c r="H31" s="104" t="s">
        <v>166</v>
      </c>
      <c r="I31" s="105"/>
      <c r="J31" s="104"/>
      <c r="K31" s="105"/>
      <c r="L31" s="106"/>
      <c r="M31" s="105"/>
      <c r="N31" s="105">
        <v>1</v>
      </c>
      <c r="O31" s="106">
        <v>333</v>
      </c>
      <c r="P31" s="140"/>
      <c r="Q31" s="135"/>
    </row>
    <row r="32" spans="1:17" s="107" customFormat="1" ht="30" customHeight="1" x14ac:dyDescent="0.25">
      <c r="A32" s="105">
        <v>2</v>
      </c>
      <c r="B32" s="104" t="s">
        <v>137</v>
      </c>
      <c r="C32" s="104" t="s">
        <v>158</v>
      </c>
      <c r="D32" s="104" t="s">
        <v>220</v>
      </c>
      <c r="E32" s="104"/>
      <c r="F32" s="105"/>
      <c r="G32" s="123">
        <v>1</v>
      </c>
      <c r="H32" s="105"/>
      <c r="I32" s="105"/>
      <c r="J32" s="104"/>
      <c r="K32" s="105"/>
      <c r="L32" s="106"/>
      <c r="M32" s="104"/>
      <c r="N32" s="105">
        <v>1</v>
      </c>
      <c r="O32" s="106">
        <v>73</v>
      </c>
    </row>
    <row r="33" spans="1:17" s="107" customFormat="1" ht="30" customHeight="1" x14ac:dyDescent="0.25">
      <c r="A33" s="105">
        <v>3</v>
      </c>
      <c r="B33" s="104" t="s">
        <v>138</v>
      </c>
      <c r="C33" s="104" t="s">
        <v>159</v>
      </c>
      <c r="D33" s="104" t="s">
        <v>221</v>
      </c>
      <c r="E33" s="104"/>
      <c r="F33" s="105"/>
      <c r="G33" s="123">
        <v>1</v>
      </c>
      <c r="H33" s="105"/>
      <c r="I33" s="105"/>
      <c r="J33" s="104"/>
      <c r="K33" s="105"/>
      <c r="L33" s="106"/>
      <c r="M33" s="104"/>
      <c r="N33" s="105">
        <v>1</v>
      </c>
      <c r="O33" s="106">
        <v>25</v>
      </c>
    </row>
    <row r="34" spans="1:17" s="107" customFormat="1" ht="30" customHeight="1" x14ac:dyDescent="0.25">
      <c r="A34" s="105">
        <v>4</v>
      </c>
      <c r="B34" s="104" t="s">
        <v>139</v>
      </c>
      <c r="C34" s="104" t="s">
        <v>160</v>
      </c>
      <c r="D34" s="104" t="s">
        <v>160</v>
      </c>
      <c r="E34" s="104"/>
      <c r="F34" s="105"/>
      <c r="G34" s="123">
        <v>1</v>
      </c>
      <c r="H34" s="105"/>
      <c r="I34" s="105"/>
      <c r="J34" s="104"/>
      <c r="K34" s="105"/>
      <c r="L34" s="106"/>
      <c r="M34" s="104"/>
      <c r="N34" s="105">
        <v>1</v>
      </c>
      <c r="O34" s="106">
        <v>14</v>
      </c>
    </row>
    <row r="35" spans="1:17" s="107" customFormat="1" ht="42.75" customHeight="1" x14ac:dyDescent="0.25">
      <c r="A35" s="105">
        <v>5</v>
      </c>
      <c r="B35" s="104" t="s">
        <v>140</v>
      </c>
      <c r="C35" s="104" t="s">
        <v>161</v>
      </c>
      <c r="D35" s="104" t="s">
        <v>162</v>
      </c>
      <c r="E35" s="104"/>
      <c r="F35" s="105"/>
      <c r="G35" s="123">
        <v>1</v>
      </c>
      <c r="H35" s="105"/>
      <c r="I35" s="105"/>
      <c r="J35" s="104"/>
      <c r="K35" s="105"/>
      <c r="L35" s="106"/>
      <c r="M35" s="104"/>
      <c r="N35" s="105">
        <v>1</v>
      </c>
      <c r="O35" s="106">
        <v>66</v>
      </c>
    </row>
    <row r="36" spans="1:17" s="139" customFormat="1" ht="31.5" customHeight="1" x14ac:dyDescent="0.25">
      <c r="A36" s="136" t="s">
        <v>207</v>
      </c>
      <c r="B36" s="292" t="s">
        <v>179</v>
      </c>
      <c r="C36" s="293"/>
      <c r="D36" s="137"/>
      <c r="E36" s="137"/>
      <c r="F36" s="137"/>
      <c r="G36" s="136"/>
      <c r="H36" s="137"/>
      <c r="I36" s="137"/>
      <c r="J36" s="137"/>
      <c r="K36" s="136"/>
      <c r="L36" s="138"/>
      <c r="M36" s="137"/>
      <c r="N36" s="136"/>
      <c r="O36" s="138"/>
    </row>
    <row r="37" spans="1:17" s="107" customFormat="1" ht="30" customHeight="1" x14ac:dyDescent="0.25">
      <c r="A37" s="105">
        <v>1</v>
      </c>
      <c r="B37" s="104" t="s">
        <v>141</v>
      </c>
      <c r="C37" s="104" t="s">
        <v>163</v>
      </c>
      <c r="D37" s="104" t="s">
        <v>229</v>
      </c>
      <c r="E37" s="104"/>
      <c r="F37" s="104"/>
      <c r="G37" s="123">
        <v>1</v>
      </c>
      <c r="H37" s="105"/>
      <c r="I37" s="105"/>
      <c r="J37" s="104"/>
      <c r="K37" s="105"/>
      <c r="L37" s="106"/>
      <c r="M37" s="104"/>
      <c r="N37" s="105">
        <v>1</v>
      </c>
      <c r="O37" s="106">
        <v>72</v>
      </c>
    </row>
    <row r="38" spans="1:17" s="107" customFormat="1" ht="16.5" x14ac:dyDescent="0.25">
      <c r="A38" s="105">
        <v>2</v>
      </c>
      <c r="B38" s="104" t="s">
        <v>142</v>
      </c>
      <c r="C38" s="104" t="s">
        <v>164</v>
      </c>
      <c r="D38" s="104" t="s">
        <v>230</v>
      </c>
      <c r="E38" s="104"/>
      <c r="F38" s="104"/>
      <c r="G38" s="123">
        <v>1</v>
      </c>
      <c r="H38" s="105"/>
      <c r="I38" s="105"/>
      <c r="J38" s="104"/>
      <c r="K38" s="105"/>
      <c r="L38" s="106"/>
      <c r="M38" s="104"/>
      <c r="N38" s="105">
        <v>1</v>
      </c>
      <c r="O38" s="106">
        <v>49</v>
      </c>
    </row>
    <row r="39" spans="1:17" s="107" customFormat="1" ht="16.5" x14ac:dyDescent="0.25">
      <c r="A39" s="105">
        <v>3</v>
      </c>
      <c r="B39" s="131" t="s">
        <v>143</v>
      </c>
      <c r="C39" s="104" t="s">
        <v>165</v>
      </c>
      <c r="D39" s="131" t="s">
        <v>222</v>
      </c>
      <c r="E39" s="104"/>
      <c r="F39" s="104"/>
      <c r="G39" s="123">
        <v>1</v>
      </c>
      <c r="H39" s="105"/>
      <c r="I39" s="105"/>
      <c r="J39" s="104"/>
      <c r="K39" s="105"/>
      <c r="L39" s="106"/>
      <c r="M39" s="104"/>
      <c r="N39" s="105">
        <v>1</v>
      </c>
      <c r="O39" s="106">
        <v>41</v>
      </c>
    </row>
    <row r="40" spans="1:17" s="107" customFormat="1" ht="31.5" x14ac:dyDescent="0.25">
      <c r="A40" s="105">
        <v>4</v>
      </c>
      <c r="B40" s="131" t="s">
        <v>144</v>
      </c>
      <c r="C40" s="104" t="s">
        <v>167</v>
      </c>
      <c r="D40" s="131" t="s">
        <v>218</v>
      </c>
      <c r="E40" s="104"/>
      <c r="F40" s="104"/>
      <c r="G40" s="123">
        <v>1</v>
      </c>
      <c r="H40" s="105"/>
      <c r="I40" s="105"/>
      <c r="J40" s="104"/>
      <c r="K40" s="105"/>
      <c r="L40" s="106"/>
      <c r="M40" s="104"/>
      <c r="N40" s="105">
        <v>1</v>
      </c>
      <c r="O40" s="106">
        <v>12</v>
      </c>
    </row>
    <row r="41" spans="1:17" s="107" customFormat="1" ht="16.5" x14ac:dyDescent="0.25">
      <c r="A41" s="105">
        <v>5</v>
      </c>
      <c r="B41" s="104" t="s">
        <v>145</v>
      </c>
      <c r="C41" s="104" t="s">
        <v>168</v>
      </c>
      <c r="D41" s="104" t="s">
        <v>210</v>
      </c>
      <c r="E41" s="104"/>
      <c r="F41" s="104"/>
      <c r="G41" s="123">
        <v>1</v>
      </c>
      <c r="H41" s="105"/>
      <c r="I41" s="105"/>
      <c r="J41" s="104"/>
      <c r="K41" s="105"/>
      <c r="L41" s="106"/>
      <c r="M41" s="104"/>
      <c r="N41" s="105">
        <v>1</v>
      </c>
      <c r="O41" s="106">
        <v>52</v>
      </c>
    </row>
    <row r="42" spans="1:17" s="107" customFormat="1" ht="31.5" x14ac:dyDescent="0.25">
      <c r="A42" s="105">
        <v>6</v>
      </c>
      <c r="B42" s="104" t="s">
        <v>146</v>
      </c>
      <c r="C42" s="104" t="s">
        <v>169</v>
      </c>
      <c r="D42" s="104" t="s">
        <v>223</v>
      </c>
      <c r="E42" s="104"/>
      <c r="F42" s="104"/>
      <c r="G42" s="123">
        <v>1</v>
      </c>
      <c r="H42" s="105"/>
      <c r="I42" s="105"/>
      <c r="J42" s="104"/>
      <c r="K42" s="105"/>
      <c r="L42" s="106"/>
      <c r="M42" s="104"/>
      <c r="N42" s="105">
        <v>1</v>
      </c>
      <c r="O42" s="106">
        <v>73</v>
      </c>
    </row>
    <row r="43" spans="1:17" s="107" customFormat="1" ht="31.5" x14ac:dyDescent="0.25">
      <c r="A43" s="105">
        <v>7</v>
      </c>
      <c r="B43" s="104" t="s">
        <v>147</v>
      </c>
      <c r="C43" s="104" t="s">
        <v>170</v>
      </c>
      <c r="D43" s="104" t="s">
        <v>224</v>
      </c>
      <c r="E43" s="104"/>
      <c r="F43" s="104"/>
      <c r="G43" s="123">
        <v>1</v>
      </c>
      <c r="H43" s="105"/>
      <c r="I43" s="105"/>
      <c r="J43" s="104"/>
      <c r="K43" s="105"/>
      <c r="L43" s="106"/>
      <c r="M43" s="104"/>
      <c r="N43" s="105">
        <v>1</v>
      </c>
      <c r="O43" s="106">
        <v>391</v>
      </c>
    </row>
    <row r="44" spans="1:17" s="107" customFormat="1" ht="31.5" x14ac:dyDescent="0.25">
      <c r="A44" s="105">
        <v>8</v>
      </c>
      <c r="B44" s="104" t="s">
        <v>148</v>
      </c>
      <c r="C44" s="104" t="s">
        <v>171</v>
      </c>
      <c r="D44" s="104" t="s">
        <v>225</v>
      </c>
      <c r="E44" s="104"/>
      <c r="F44" s="104"/>
      <c r="G44" s="123">
        <v>1</v>
      </c>
      <c r="H44" s="105"/>
      <c r="I44" s="105"/>
      <c r="J44" s="104"/>
      <c r="K44" s="105"/>
      <c r="L44" s="106"/>
      <c r="M44" s="104"/>
      <c r="N44" s="105">
        <v>1</v>
      </c>
      <c r="O44" s="106">
        <v>194</v>
      </c>
    </row>
    <row r="45" spans="1:17" s="107" customFormat="1" ht="31.5" x14ac:dyDescent="0.25">
      <c r="A45" s="105">
        <v>9</v>
      </c>
      <c r="B45" s="104" t="s">
        <v>149</v>
      </c>
      <c r="C45" s="104" t="s">
        <v>172</v>
      </c>
      <c r="D45" s="104" t="s">
        <v>226</v>
      </c>
      <c r="E45" s="104"/>
      <c r="F45" s="104"/>
      <c r="G45" s="123">
        <v>1</v>
      </c>
      <c r="H45" s="104"/>
      <c r="I45" s="104"/>
      <c r="J45" s="104"/>
      <c r="K45" s="105"/>
      <c r="L45" s="106"/>
      <c r="M45" s="104"/>
      <c r="N45" s="105">
        <v>1</v>
      </c>
      <c r="O45" s="106">
        <v>55</v>
      </c>
    </row>
    <row r="46" spans="1:17" s="107" customFormat="1" ht="31.5" x14ac:dyDescent="0.25">
      <c r="A46" s="105">
        <v>10</v>
      </c>
      <c r="B46" s="104" t="s">
        <v>150</v>
      </c>
      <c r="C46" s="104" t="s">
        <v>173</v>
      </c>
      <c r="D46" s="104" t="s">
        <v>227</v>
      </c>
      <c r="E46" s="104"/>
      <c r="F46" s="104"/>
      <c r="G46" s="123">
        <v>1</v>
      </c>
      <c r="H46" s="104"/>
      <c r="I46" s="104"/>
      <c r="J46" s="104"/>
      <c r="K46" s="105"/>
      <c r="L46" s="106"/>
      <c r="M46" s="104"/>
      <c r="N46" s="105">
        <v>1</v>
      </c>
      <c r="O46" s="106">
        <v>31</v>
      </c>
    </row>
    <row r="47" spans="1:17" s="139" customFormat="1" ht="32.25" customHeight="1" x14ac:dyDescent="0.25">
      <c r="A47" s="44" t="s">
        <v>41</v>
      </c>
      <c r="B47" s="305" t="s">
        <v>197</v>
      </c>
      <c r="C47" s="324"/>
      <c r="D47" s="44"/>
      <c r="E47" s="44"/>
      <c r="F47" s="44"/>
      <c r="G47" s="44"/>
      <c r="H47" s="44"/>
      <c r="I47" s="44"/>
      <c r="J47" s="44"/>
      <c r="K47" s="44"/>
      <c r="L47" s="42"/>
      <c r="M47" s="144"/>
      <c r="N47" s="42">
        <f>4</f>
        <v>4</v>
      </c>
      <c r="O47" s="42">
        <f>SUM(O48:O51)</f>
        <v>240</v>
      </c>
      <c r="Q47" s="155"/>
    </row>
    <row r="48" spans="1:17" s="107" customFormat="1" ht="32.25" customHeight="1" x14ac:dyDescent="0.25">
      <c r="A48" s="106">
        <v>1</v>
      </c>
      <c r="B48" s="104" t="s">
        <v>193</v>
      </c>
      <c r="C48" s="141" t="s">
        <v>202</v>
      </c>
      <c r="D48" s="106" t="s">
        <v>217</v>
      </c>
      <c r="E48" s="106"/>
      <c r="F48" s="106">
        <v>1</v>
      </c>
      <c r="G48" s="106"/>
      <c r="H48" s="106"/>
      <c r="I48" s="106">
        <v>1</v>
      </c>
      <c r="J48" s="106"/>
      <c r="K48" s="106"/>
      <c r="L48" s="106"/>
      <c r="M48" s="104"/>
      <c r="N48" s="105">
        <v>1</v>
      </c>
      <c r="O48" s="106">
        <v>88</v>
      </c>
      <c r="P48" s="132"/>
    </row>
    <row r="49" spans="1:15" s="107" customFormat="1" ht="32.25" customHeight="1" x14ac:dyDescent="0.25">
      <c r="A49" s="106">
        <v>2</v>
      </c>
      <c r="B49" s="104" t="s">
        <v>194</v>
      </c>
      <c r="C49" s="141" t="s">
        <v>202</v>
      </c>
      <c r="D49" s="106"/>
      <c r="E49" s="106"/>
      <c r="F49" s="106"/>
      <c r="G49" s="106"/>
      <c r="H49" s="106"/>
      <c r="I49" s="106">
        <v>1</v>
      </c>
      <c r="J49" s="106"/>
      <c r="K49" s="106"/>
      <c r="L49" s="106"/>
      <c r="M49" s="104"/>
      <c r="N49" s="105">
        <v>1</v>
      </c>
      <c r="O49" s="106">
        <v>34</v>
      </c>
    </row>
    <row r="50" spans="1:15" s="107" customFormat="1" ht="32.25" customHeight="1" x14ac:dyDescent="0.25">
      <c r="A50" s="106">
        <v>3</v>
      </c>
      <c r="B50" s="104" t="s">
        <v>195</v>
      </c>
      <c r="C50" s="141" t="s">
        <v>202</v>
      </c>
      <c r="D50" s="106"/>
      <c r="E50" s="106"/>
      <c r="F50" s="106"/>
      <c r="G50" s="106"/>
      <c r="H50" s="106"/>
      <c r="I50" s="106">
        <v>1</v>
      </c>
      <c r="J50" s="106"/>
      <c r="K50" s="106"/>
      <c r="L50" s="106"/>
      <c r="M50" s="104"/>
      <c r="N50" s="105">
        <v>1</v>
      </c>
      <c r="O50" s="106">
        <v>40</v>
      </c>
    </row>
    <row r="51" spans="1:15" ht="32.25" customHeight="1" x14ac:dyDescent="0.25">
      <c r="A51" s="4">
        <v>4</v>
      </c>
      <c r="B51" s="3" t="s">
        <v>196</v>
      </c>
      <c r="C51" s="2" t="s">
        <v>202</v>
      </c>
      <c r="D51" s="4"/>
      <c r="E51" s="4"/>
      <c r="F51" s="4"/>
      <c r="G51" s="4"/>
      <c r="H51" s="4"/>
      <c r="I51" s="52">
        <v>1</v>
      </c>
      <c r="J51" s="63"/>
      <c r="K51" s="73"/>
      <c r="L51" s="4"/>
      <c r="M51" s="3"/>
      <c r="N51" s="5">
        <v>1</v>
      </c>
      <c r="O51" s="4">
        <v>78</v>
      </c>
    </row>
    <row r="52" spans="1:15" ht="32.25" customHeight="1" x14ac:dyDescent="0.25">
      <c r="A52" s="101"/>
      <c r="B52" s="151"/>
      <c r="C52" s="114"/>
      <c r="D52" s="101"/>
      <c r="E52" s="101"/>
      <c r="F52" s="101"/>
      <c r="G52" s="101"/>
      <c r="H52" s="101"/>
      <c r="I52" s="115"/>
      <c r="J52" s="116"/>
      <c r="K52" s="117"/>
      <c r="L52" s="101"/>
      <c r="M52" s="151"/>
      <c r="N52" s="100"/>
      <c r="O52" s="101"/>
    </row>
    <row r="53" spans="1:15" ht="32.25" customHeight="1" x14ac:dyDescent="0.25">
      <c r="A53" s="101"/>
      <c r="B53" s="151"/>
      <c r="C53" s="114"/>
      <c r="D53" s="101"/>
      <c r="E53" s="101"/>
      <c r="F53" s="101"/>
      <c r="G53" s="101"/>
      <c r="H53" s="101"/>
      <c r="I53" s="115"/>
      <c r="J53" s="116"/>
      <c r="K53" s="117"/>
      <c r="L53" s="101"/>
      <c r="M53" s="151"/>
      <c r="N53" s="100"/>
      <c r="O53" s="101"/>
    </row>
    <row r="54" spans="1:15" ht="32.25" customHeight="1" x14ac:dyDescent="0.25">
      <c r="A54" s="313" t="s">
        <v>330</v>
      </c>
      <c r="B54" s="313"/>
      <c r="C54" s="313"/>
      <c r="D54" s="313"/>
      <c r="E54" s="313"/>
      <c r="F54" s="313"/>
      <c r="G54" s="313"/>
      <c r="H54" s="313"/>
      <c r="I54" s="313"/>
      <c r="J54" s="313"/>
      <c r="K54" s="313"/>
      <c r="L54" s="313"/>
      <c r="M54" s="313"/>
      <c r="N54" s="313"/>
      <c r="O54" s="313"/>
    </row>
    <row r="55" spans="1:15" x14ac:dyDescent="0.25">
      <c r="A55" s="101"/>
      <c r="B55" s="114"/>
      <c r="C55" s="114"/>
      <c r="D55" s="101"/>
      <c r="E55" s="101"/>
      <c r="F55" s="101"/>
      <c r="G55" s="101"/>
      <c r="H55" s="101"/>
      <c r="I55" s="115"/>
      <c r="J55" s="116"/>
      <c r="K55" s="117"/>
      <c r="L55" s="101"/>
      <c r="M55" s="114"/>
      <c r="N55" s="101"/>
      <c r="O55" s="101"/>
    </row>
    <row r="56" spans="1:15" ht="27" customHeight="1" x14ac:dyDescent="0.25">
      <c r="A56" s="4"/>
      <c r="B56" s="2"/>
      <c r="C56" s="2"/>
      <c r="D56" s="4"/>
      <c r="E56" s="4"/>
      <c r="F56" s="4"/>
      <c r="G56" s="4"/>
      <c r="H56" s="4"/>
      <c r="I56" s="52"/>
      <c r="J56" s="63"/>
      <c r="K56" s="73"/>
      <c r="L56" s="4"/>
      <c r="M56" s="2"/>
      <c r="N56" s="1">
        <f>N71+N77</f>
        <v>3</v>
      </c>
      <c r="O56" s="1">
        <f>SUM(O72:O78)</f>
        <v>716</v>
      </c>
    </row>
    <row r="57" spans="1:15" ht="33" hidden="1" x14ac:dyDescent="0.25">
      <c r="A57" s="146">
        <v>12</v>
      </c>
      <c r="B57" s="147" t="s">
        <v>21</v>
      </c>
      <c r="C57" s="147" t="s">
        <v>22</v>
      </c>
      <c r="D57" s="147" t="s">
        <v>22</v>
      </c>
      <c r="E57" s="146" t="s">
        <v>24</v>
      </c>
      <c r="F57" s="146">
        <v>1</v>
      </c>
      <c r="G57" s="146"/>
      <c r="H57" s="146">
        <v>1</v>
      </c>
      <c r="I57" s="148"/>
      <c r="J57" s="149"/>
      <c r="K57" s="146">
        <v>1</v>
      </c>
      <c r="L57" s="146">
        <v>1</v>
      </c>
      <c r="M57" s="150"/>
      <c r="N57" s="99"/>
    </row>
    <row r="58" spans="1:15" ht="49.5" hidden="1" x14ac:dyDescent="0.25">
      <c r="A58" s="15">
        <v>1</v>
      </c>
      <c r="B58" s="16" t="s">
        <v>43</v>
      </c>
      <c r="C58" s="16" t="s">
        <v>56</v>
      </c>
      <c r="D58" s="16" t="s">
        <v>56</v>
      </c>
      <c r="E58" s="15" t="s">
        <v>71</v>
      </c>
      <c r="F58" s="15">
        <v>1</v>
      </c>
      <c r="G58" s="15"/>
      <c r="H58" s="15">
        <v>1</v>
      </c>
      <c r="I58" s="52"/>
      <c r="J58" s="62">
        <v>1</v>
      </c>
      <c r="K58" s="71"/>
      <c r="L58" s="15">
        <v>1</v>
      </c>
      <c r="M58" s="16"/>
      <c r="N58" s="99"/>
    </row>
    <row r="59" spans="1:15" ht="47.25" hidden="1" x14ac:dyDescent="0.25">
      <c r="A59" s="5">
        <v>2</v>
      </c>
      <c r="B59" s="3" t="s">
        <v>44</v>
      </c>
      <c r="C59" s="3" t="s">
        <v>57</v>
      </c>
      <c r="D59" s="3" t="s">
        <v>57</v>
      </c>
      <c r="E59" s="5" t="s">
        <v>72</v>
      </c>
      <c r="F59" s="5">
        <v>1</v>
      </c>
      <c r="G59" s="5"/>
      <c r="H59" s="15">
        <v>1</v>
      </c>
      <c r="I59" s="52"/>
      <c r="J59" s="62">
        <v>1</v>
      </c>
      <c r="K59" s="72"/>
      <c r="L59" s="15">
        <v>1</v>
      </c>
      <c r="M59" s="3"/>
      <c r="N59" s="100"/>
    </row>
    <row r="60" spans="1:15" ht="16.5" hidden="1" x14ac:dyDescent="0.25">
      <c r="A60" s="5">
        <v>3</v>
      </c>
      <c r="B60" s="3" t="s">
        <v>45</v>
      </c>
      <c r="C60" s="3" t="s">
        <v>58</v>
      </c>
      <c r="D60" s="3" t="s">
        <v>58</v>
      </c>
      <c r="E60" s="5" t="s">
        <v>24</v>
      </c>
      <c r="F60" s="5">
        <v>1</v>
      </c>
      <c r="G60" s="5"/>
      <c r="H60" s="15">
        <v>1</v>
      </c>
      <c r="I60" s="52"/>
      <c r="J60" s="62">
        <v>1</v>
      </c>
      <c r="K60" s="72"/>
      <c r="L60" s="15">
        <v>1</v>
      </c>
      <c r="M60" s="3"/>
      <c r="N60" s="100"/>
    </row>
    <row r="61" spans="1:15" ht="16.5" hidden="1" x14ac:dyDescent="0.25">
      <c r="A61" s="15">
        <v>4</v>
      </c>
      <c r="B61" s="6" t="s">
        <v>46</v>
      </c>
      <c r="C61" s="3" t="s">
        <v>59</v>
      </c>
      <c r="D61" s="3" t="s">
        <v>59</v>
      </c>
      <c r="E61" s="5" t="s">
        <v>24</v>
      </c>
      <c r="F61" s="5">
        <v>1</v>
      </c>
      <c r="G61" s="5"/>
      <c r="H61" s="15">
        <v>1</v>
      </c>
      <c r="I61" s="52"/>
      <c r="J61" s="62">
        <v>1</v>
      </c>
      <c r="K61" s="72"/>
      <c r="L61" s="15">
        <v>1</v>
      </c>
      <c r="M61" s="3"/>
      <c r="N61" s="100"/>
    </row>
    <row r="62" spans="1:15" ht="16.5" hidden="1" x14ac:dyDescent="0.25">
      <c r="A62" s="5">
        <v>5</v>
      </c>
      <c r="B62" s="3" t="s">
        <v>49</v>
      </c>
      <c r="C62" s="3" t="s">
        <v>60</v>
      </c>
      <c r="D62" s="3" t="s">
        <v>60</v>
      </c>
      <c r="E62" s="5" t="s">
        <v>24</v>
      </c>
      <c r="F62" s="5">
        <v>1</v>
      </c>
      <c r="G62" s="5"/>
      <c r="H62" s="15">
        <v>1</v>
      </c>
      <c r="I62" s="52"/>
      <c r="J62" s="62">
        <v>1</v>
      </c>
      <c r="K62" s="72"/>
      <c r="L62" s="15">
        <v>1</v>
      </c>
      <c r="M62" s="3"/>
      <c r="N62" s="100"/>
    </row>
    <row r="63" spans="1:15" ht="16.5" hidden="1" x14ac:dyDescent="0.25">
      <c r="A63" s="5">
        <v>6</v>
      </c>
      <c r="B63" s="3" t="s">
        <v>48</v>
      </c>
      <c r="C63" s="3" t="s">
        <v>61</v>
      </c>
      <c r="D63" s="3" t="s">
        <v>61</v>
      </c>
      <c r="E63" s="5" t="s">
        <v>24</v>
      </c>
      <c r="F63" s="5">
        <v>1</v>
      </c>
      <c r="G63" s="5"/>
      <c r="H63" s="15">
        <v>1</v>
      </c>
      <c r="I63" s="52"/>
      <c r="J63" s="62">
        <v>1</v>
      </c>
      <c r="K63" s="72"/>
      <c r="L63" s="15">
        <v>1</v>
      </c>
      <c r="M63" s="3"/>
      <c r="N63" s="100"/>
    </row>
    <row r="64" spans="1:15" ht="16.5" hidden="1" x14ac:dyDescent="0.25">
      <c r="A64" s="15">
        <v>7</v>
      </c>
      <c r="B64" s="3" t="s">
        <v>47</v>
      </c>
      <c r="C64" s="3" t="s">
        <v>63</v>
      </c>
      <c r="D64" s="3" t="s">
        <v>63</v>
      </c>
      <c r="E64" s="5" t="s">
        <v>24</v>
      </c>
      <c r="F64" s="5">
        <v>1</v>
      </c>
      <c r="G64" s="5"/>
      <c r="H64" s="15">
        <v>1</v>
      </c>
      <c r="I64" s="52"/>
      <c r="J64" s="62">
        <v>1</v>
      </c>
      <c r="K64" s="72"/>
      <c r="L64" s="15">
        <v>1</v>
      </c>
      <c r="M64" s="3"/>
      <c r="N64" s="100"/>
    </row>
    <row r="65" spans="1:19" ht="16.5" hidden="1" x14ac:dyDescent="0.25">
      <c r="A65" s="5">
        <v>8</v>
      </c>
      <c r="B65" s="3" t="s">
        <v>50</v>
      </c>
      <c r="C65" s="3" t="s">
        <v>62</v>
      </c>
      <c r="D65" s="3" t="s">
        <v>62</v>
      </c>
      <c r="E65" s="5" t="s">
        <v>24</v>
      </c>
      <c r="F65" s="5">
        <v>1</v>
      </c>
      <c r="G65" s="5"/>
      <c r="H65" s="15">
        <v>1</v>
      </c>
      <c r="I65" s="52"/>
      <c r="J65" s="62">
        <v>1</v>
      </c>
      <c r="K65" s="72"/>
      <c r="L65" s="15">
        <v>1</v>
      </c>
      <c r="M65" s="3"/>
      <c r="N65" s="100"/>
    </row>
    <row r="66" spans="1:19" ht="16.5" hidden="1" x14ac:dyDescent="0.25">
      <c r="A66" s="5">
        <v>9</v>
      </c>
      <c r="B66" s="3" t="s">
        <v>51</v>
      </c>
      <c r="C66" s="3" t="s">
        <v>64</v>
      </c>
      <c r="D66" s="3" t="s">
        <v>64</v>
      </c>
      <c r="E66" s="5" t="s">
        <v>24</v>
      </c>
      <c r="F66" s="5">
        <v>1</v>
      </c>
      <c r="G66" s="5"/>
      <c r="H66" s="15">
        <v>1</v>
      </c>
      <c r="I66" s="52"/>
      <c r="J66" s="62">
        <v>1</v>
      </c>
      <c r="K66" s="72"/>
      <c r="L66" s="15">
        <v>1</v>
      </c>
      <c r="M66" s="3"/>
      <c r="N66" s="100"/>
    </row>
    <row r="67" spans="1:19" ht="16.5" hidden="1" x14ac:dyDescent="0.25">
      <c r="A67" s="15">
        <v>10</v>
      </c>
      <c r="B67" s="2" t="s">
        <v>52</v>
      </c>
      <c r="C67" s="2" t="s">
        <v>65</v>
      </c>
      <c r="D67" s="2" t="s">
        <v>65</v>
      </c>
      <c r="E67" s="5" t="s">
        <v>24</v>
      </c>
      <c r="F67" s="5">
        <v>1</v>
      </c>
      <c r="G67" s="5"/>
      <c r="H67" s="15">
        <v>1</v>
      </c>
      <c r="I67" s="52"/>
      <c r="J67" s="62">
        <v>1</v>
      </c>
      <c r="K67" s="73"/>
      <c r="L67" s="15">
        <v>1</v>
      </c>
      <c r="M67" s="2"/>
      <c r="N67" s="101"/>
    </row>
    <row r="68" spans="1:19" ht="49.5" hidden="1" x14ac:dyDescent="0.25">
      <c r="A68" s="5">
        <v>11</v>
      </c>
      <c r="B68" s="2" t="s">
        <v>53</v>
      </c>
      <c r="C68" s="2" t="s">
        <v>66</v>
      </c>
      <c r="D68" s="2" t="s">
        <v>66</v>
      </c>
      <c r="E68" s="15" t="s">
        <v>71</v>
      </c>
      <c r="F68" s="15">
        <v>1</v>
      </c>
      <c r="G68" s="15"/>
      <c r="H68" s="15">
        <v>1</v>
      </c>
      <c r="I68" s="52"/>
      <c r="J68" s="62">
        <v>1</v>
      </c>
      <c r="K68" s="73"/>
      <c r="L68" s="15">
        <v>1</v>
      </c>
      <c r="M68" s="2"/>
      <c r="N68" s="101"/>
    </row>
    <row r="69" spans="1:19" ht="63" hidden="1" x14ac:dyDescent="0.25">
      <c r="A69" s="5">
        <v>12</v>
      </c>
      <c r="B69" s="3" t="s">
        <v>54</v>
      </c>
      <c r="C69" s="3" t="s">
        <v>68</v>
      </c>
      <c r="D69" s="3" t="s">
        <v>68</v>
      </c>
      <c r="E69" s="3" t="s">
        <v>70</v>
      </c>
      <c r="F69" s="15">
        <v>1</v>
      </c>
      <c r="G69" s="3"/>
      <c r="H69" s="15">
        <v>1</v>
      </c>
      <c r="I69" s="53"/>
      <c r="J69" s="62">
        <v>1</v>
      </c>
      <c r="K69" s="72"/>
      <c r="L69" s="15">
        <v>1</v>
      </c>
      <c r="M69" s="3"/>
      <c r="N69" s="100"/>
    </row>
    <row r="70" spans="1:19" ht="31.5" hidden="1" x14ac:dyDescent="0.25">
      <c r="A70" s="5">
        <v>13</v>
      </c>
      <c r="B70" s="3" t="s">
        <v>55</v>
      </c>
      <c r="C70" s="3" t="s">
        <v>69</v>
      </c>
      <c r="D70" s="3" t="s">
        <v>69</v>
      </c>
      <c r="E70" s="3" t="s">
        <v>24</v>
      </c>
      <c r="F70" s="15">
        <v>1</v>
      </c>
      <c r="G70" s="3"/>
      <c r="H70" s="15">
        <v>1</v>
      </c>
      <c r="I70" s="53"/>
      <c r="J70" s="62">
        <v>1</v>
      </c>
      <c r="K70" s="72"/>
      <c r="L70" s="15">
        <v>1</v>
      </c>
      <c r="M70" s="3"/>
      <c r="N70" s="100"/>
    </row>
    <row r="71" spans="1:19" x14ac:dyDescent="0.25">
      <c r="A71" s="34" t="s">
        <v>327</v>
      </c>
      <c r="B71" s="301" t="s">
        <v>74</v>
      </c>
      <c r="C71" s="302"/>
      <c r="D71" s="36"/>
      <c r="E71" s="36"/>
      <c r="F71" s="36"/>
      <c r="G71" s="36"/>
      <c r="H71" s="36"/>
      <c r="I71" s="54"/>
      <c r="J71" s="65"/>
      <c r="K71" s="77"/>
      <c r="L71" s="34"/>
      <c r="M71" s="36"/>
      <c r="N71" s="34">
        <v>2</v>
      </c>
      <c r="O71" s="4"/>
      <c r="R71" s="152">
        <f>N5+N56</f>
        <v>42</v>
      </c>
      <c r="S71" s="152">
        <f>O5+O56</f>
        <v>2990</v>
      </c>
    </row>
    <row r="72" spans="1:19" ht="16.5" x14ac:dyDescent="0.25">
      <c r="A72" s="5">
        <v>1</v>
      </c>
      <c r="B72" s="24" t="s">
        <v>75</v>
      </c>
      <c r="C72" s="3" t="s">
        <v>91</v>
      </c>
      <c r="D72" s="24" t="s">
        <v>92</v>
      </c>
      <c r="E72" s="15" t="s">
        <v>35</v>
      </c>
      <c r="F72" s="15"/>
      <c r="G72" s="15"/>
      <c r="H72" s="3"/>
      <c r="I72" s="53"/>
      <c r="J72" s="64"/>
      <c r="K72" s="72">
        <v>1</v>
      </c>
      <c r="L72" s="5"/>
      <c r="M72" s="3" t="s">
        <v>93</v>
      </c>
      <c r="N72" s="5"/>
      <c r="O72" s="4">
        <v>480</v>
      </c>
    </row>
    <row r="73" spans="1:19" ht="16.5" x14ac:dyDescent="0.25">
      <c r="A73" s="5">
        <v>2</v>
      </c>
      <c r="B73" s="24" t="s">
        <v>76</v>
      </c>
      <c r="C73" s="3" t="s">
        <v>95</v>
      </c>
      <c r="D73" s="24" t="s">
        <v>94</v>
      </c>
      <c r="E73" s="15" t="s">
        <v>24</v>
      </c>
      <c r="F73" s="15"/>
      <c r="G73" s="15"/>
      <c r="H73" s="3"/>
      <c r="I73" s="53"/>
      <c r="J73" s="64"/>
      <c r="K73" s="72">
        <v>1</v>
      </c>
      <c r="L73" s="5"/>
      <c r="M73" s="3" t="s">
        <v>93</v>
      </c>
      <c r="N73" s="5"/>
      <c r="O73" s="4">
        <v>218</v>
      </c>
    </row>
    <row r="74" spans="1:19" ht="47.25" hidden="1" x14ac:dyDescent="0.25">
      <c r="A74" s="5">
        <v>1</v>
      </c>
      <c r="B74" s="3" t="s">
        <v>120</v>
      </c>
      <c r="C74" s="3" t="s">
        <v>121</v>
      </c>
      <c r="D74" s="3" t="s">
        <v>121</v>
      </c>
      <c r="E74" s="3" t="s">
        <v>126</v>
      </c>
      <c r="F74" s="5">
        <v>1</v>
      </c>
      <c r="G74" s="3"/>
      <c r="H74" s="15">
        <v>1</v>
      </c>
      <c r="I74" s="50">
        <v>1</v>
      </c>
      <c r="J74" s="64"/>
      <c r="K74" s="72"/>
      <c r="L74" s="4">
        <v>1</v>
      </c>
      <c r="M74" s="3"/>
      <c r="N74" s="5"/>
      <c r="O74" s="4"/>
    </row>
    <row r="75" spans="1:19" ht="47.25" hidden="1" x14ac:dyDescent="0.25">
      <c r="A75" s="5">
        <v>2</v>
      </c>
      <c r="B75" s="3" t="s">
        <v>122</v>
      </c>
      <c r="C75" s="3" t="s">
        <v>123</v>
      </c>
      <c r="D75" s="3" t="s">
        <v>123</v>
      </c>
      <c r="E75" s="3" t="s">
        <v>127</v>
      </c>
      <c r="F75" s="5">
        <v>1</v>
      </c>
      <c r="G75" s="3"/>
      <c r="H75" s="15">
        <v>1</v>
      </c>
      <c r="I75" s="50">
        <v>1</v>
      </c>
      <c r="J75" s="64"/>
      <c r="K75" s="72"/>
      <c r="L75" s="4">
        <v>1</v>
      </c>
      <c r="M75" s="3"/>
      <c r="N75" s="5"/>
      <c r="O75" s="4"/>
    </row>
    <row r="76" spans="1:19" ht="47.25" hidden="1" x14ac:dyDescent="0.25">
      <c r="A76" s="5">
        <v>3</v>
      </c>
      <c r="B76" s="3" t="s">
        <v>124</v>
      </c>
      <c r="C76" s="3" t="s">
        <v>125</v>
      </c>
      <c r="D76" s="3" t="s">
        <v>125</v>
      </c>
      <c r="E76" s="3" t="s">
        <v>127</v>
      </c>
      <c r="F76" s="5">
        <v>1</v>
      </c>
      <c r="G76" s="3"/>
      <c r="H76" s="15">
        <v>1</v>
      </c>
      <c r="I76" s="50">
        <v>1</v>
      </c>
      <c r="J76" s="64"/>
      <c r="K76" s="72"/>
      <c r="L76" s="4">
        <v>1</v>
      </c>
      <c r="M76" s="3"/>
      <c r="N76" s="5"/>
      <c r="O76" s="4"/>
    </row>
    <row r="77" spans="1:19" x14ac:dyDescent="0.25">
      <c r="A77" s="34" t="s">
        <v>322</v>
      </c>
      <c r="B77" s="305" t="s">
        <v>185</v>
      </c>
      <c r="C77" s="306"/>
      <c r="D77" s="41"/>
      <c r="E77" s="41"/>
      <c r="F77" s="41"/>
      <c r="G77" s="41"/>
      <c r="H77" s="41"/>
      <c r="I77" s="41"/>
      <c r="J77" s="41"/>
      <c r="K77" s="43"/>
      <c r="L77" s="44"/>
      <c r="M77" s="41"/>
      <c r="N77" s="34">
        <v>1</v>
      </c>
      <c r="O77" s="4"/>
    </row>
    <row r="78" spans="1:19" ht="31.5" x14ac:dyDescent="0.25">
      <c r="A78" s="5">
        <v>1</v>
      </c>
      <c r="B78" s="24" t="s">
        <v>186</v>
      </c>
      <c r="C78" s="3" t="s">
        <v>187</v>
      </c>
      <c r="D78" s="3" t="s">
        <v>187</v>
      </c>
      <c r="E78" s="3"/>
      <c r="F78" s="5">
        <v>1</v>
      </c>
      <c r="G78" s="3"/>
      <c r="H78" s="75" t="s">
        <v>166</v>
      </c>
      <c r="I78" s="57"/>
      <c r="J78" s="64"/>
      <c r="K78" s="5" t="s">
        <v>231</v>
      </c>
      <c r="L78" s="4"/>
      <c r="M78" s="143" t="s">
        <v>329</v>
      </c>
      <c r="N78" s="4"/>
      <c r="O78" s="4">
        <v>18</v>
      </c>
    </row>
    <row r="80" spans="1:19" x14ac:dyDescent="0.25">
      <c r="N80" s="154"/>
      <c r="O80" s="154">
        <f>O56+O5</f>
        <v>2990</v>
      </c>
    </row>
    <row r="81" spans="14:15" x14ac:dyDescent="0.25">
      <c r="N81" s="8" t="e">
        <f>'Phu luc 02.'!#REF!</f>
        <v>#REF!</v>
      </c>
      <c r="O81" s="8" t="e">
        <f>'Phu luc 02.'!#REF!</f>
        <v>#REF!</v>
      </c>
    </row>
    <row r="82" spans="14:15" x14ac:dyDescent="0.25">
      <c r="N82" s="153" t="e">
        <f>N80+N81</f>
        <v>#REF!</v>
      </c>
      <c r="O82" s="153" t="e">
        <f>O80+O81</f>
        <v>#REF!</v>
      </c>
    </row>
  </sheetData>
  <mergeCells count="21">
    <mergeCell ref="B77:C77"/>
    <mergeCell ref="A3:A5"/>
    <mergeCell ref="B71:C71"/>
    <mergeCell ref="A1:O1"/>
    <mergeCell ref="A2:O2"/>
    <mergeCell ref="N3:N4"/>
    <mergeCell ref="A54:O54"/>
    <mergeCell ref="O3:O4"/>
    <mergeCell ref="B6:C6"/>
    <mergeCell ref="L3:L4"/>
    <mergeCell ref="M3:M4"/>
    <mergeCell ref="I3:J3"/>
    <mergeCell ref="B3:B5"/>
    <mergeCell ref="C3:C5"/>
    <mergeCell ref="D3:D5"/>
    <mergeCell ref="B47:C47"/>
    <mergeCell ref="B30:C30"/>
    <mergeCell ref="B36:C36"/>
    <mergeCell ref="B13:C13"/>
    <mergeCell ref="B29:C29"/>
    <mergeCell ref="B14:C14"/>
  </mergeCells>
  <printOptions horizontalCentered="1" verticalCentered="1"/>
  <pageMargins left="0.45" right="0.45" top="0.5" bottom="0.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Phu luc 1</vt:lpstr>
      <vt:lpstr>Phụ lục 2</vt:lpstr>
      <vt:lpstr>Phụ lục3</vt:lpstr>
      <vt:lpstr>Phụ lục 4</vt:lpstr>
      <vt:lpstr>Phu luc 01</vt:lpstr>
      <vt:lpstr>Phu luc 02.</vt:lpstr>
      <vt:lpstr>Phu luc 03</vt:lpstr>
      <vt:lpstr>DS các tc đảng cua 9 đảng bộ</vt:lpstr>
      <vt:lpstr>Phu luc 5</vt:lpstr>
      <vt:lpstr>Tong hop</vt:lpstr>
      <vt:lpstr>Sheet3</vt:lpstr>
      <vt:lpstr>Sheet1</vt:lpstr>
      <vt:lpstr>'DS các tc đảng cua 9 đảng bộ'!Print_Titles</vt:lpstr>
      <vt:lpstr>'Phu luc 5'!Print_Titles</vt:lpstr>
      <vt:lpstr>'Tong hop'!Print_Titles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2025-06-09T07:41:03Z</dcterms:modified>
</cp:coreProperties>
</file>